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8BE5D316-C615-479D-A70D-3BA9EC9751C7}" xr6:coauthVersionLast="47" xr6:coauthVersionMax="47" xr10:uidLastSave="{00000000-0000-0000-0000-000000000000}"/>
  <bookViews>
    <workbookView xWindow="-110" yWindow="-110" windowWidth="19420" windowHeight="11500" xr2:uid="{561FA8EB-39F1-4A74-BBB7-70BCCD999D93}"/>
  </bookViews>
  <sheets>
    <sheet name="Begrot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7" i="1" l="1"/>
  <c r="B126" i="1" s="1"/>
  <c r="B100" i="1"/>
  <c r="B123" i="1" s="1"/>
  <c r="B93" i="1"/>
  <c r="B122" i="1" s="1"/>
  <c r="B87" i="1"/>
  <c r="B121" i="1" s="1"/>
  <c r="B124" i="1" l="1"/>
  <c r="B127" i="1" s="1"/>
  <c r="B133" i="1" s="1"/>
  <c r="D19" i="1" l="1"/>
  <c r="D58" i="1"/>
  <c r="D49" i="1"/>
  <c r="D20" i="1"/>
  <c r="D14" i="1"/>
  <c r="D15" i="1" s="1"/>
  <c r="B9" i="1"/>
  <c r="D22" i="1" l="1"/>
  <c r="D24" i="1" s="1"/>
  <c r="D60" i="1" s="1"/>
  <c r="B134" i="1" l="1"/>
</calcChain>
</file>

<file path=xl/sharedStrings.xml><?xml version="1.0" encoding="utf-8"?>
<sst xmlns="http://schemas.openxmlformats.org/spreadsheetml/2006/main" count="128" uniqueCount="88">
  <si>
    <t>STAP 1 - BEREKENING MAXIMUMBEDRAGEN</t>
  </si>
  <si>
    <t>Organisatiekosten en communicatiekosten</t>
  </si>
  <si>
    <t>STAP 2  - BEGROTING VAN UW ORGANISATIE</t>
  </si>
  <si>
    <t>Huisvestingskosten, Organisatiekosten, communicatiekosten, overige kosten van uw organisatie</t>
  </si>
  <si>
    <t>Raming kosten 2026</t>
  </si>
  <si>
    <t>(OMSCHRIJF UW UITGAVEN)</t>
  </si>
  <si>
    <t>Communicatiekosten</t>
  </si>
  <si>
    <t>Organisatiekosten (bijv. bank, verzekeringen, notaris etc)</t>
  </si>
  <si>
    <t>Activiteitkosten, nl…</t>
  </si>
  <si>
    <t>Overige nl</t>
  </si>
  <si>
    <t>TOTALE KOSTEN BEGROTING VAN UW ORGANISATIE</t>
  </si>
  <si>
    <t>(Bijv. andere subsidies, giften, eigen bijdrages etc)</t>
  </si>
  <si>
    <t>Overige inkomsten</t>
  </si>
  <si>
    <t>(OMSCHRIJVEN WELKE INKOMSTEN)</t>
  </si>
  <si>
    <t>TOTALE OVERIGE INKOMSTEN</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</si>
  <si>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</si>
  <si>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</si>
  <si>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</si>
  <si>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IBAN betaal- spaar en beleggingsrekeningen  (ook eventuele buitenlandse rekeningen)</t>
  </si>
  <si>
    <t>(vul IBAN in)</t>
  </si>
  <si>
    <t>TOTAAL Banksaldi</t>
  </si>
  <si>
    <t>let op! Bewijsstukken (jaarafschriften) meesturen!</t>
  </si>
  <si>
    <t>Hoeveel was er contant in kas (indien meer dan € 500)?</t>
  </si>
  <si>
    <t>Totaal bedrag contant geld</t>
  </si>
  <si>
    <t>toelichting</t>
  </si>
  <si>
    <t>Totaal overige zaken</t>
  </si>
  <si>
    <t>(voor te verwachten uitgaven, of bijvoorbeeld een subsidie van een andere instantie, waar een verplichting tegenover staat,</t>
  </si>
  <si>
    <t>of onderhoudskosten van een gebouw waarvoor gespaard wordt.</t>
  </si>
  <si>
    <t>Verplichtingen en reserveringen</t>
  </si>
  <si>
    <t>Bedrag verplichtingen en reserveringen</t>
  </si>
  <si>
    <t>(vul in waarvoor gereserveerd)</t>
  </si>
  <si>
    <t>TOTAAL VERPLICHTINGEN EN RESERVERINGEN</t>
  </si>
  <si>
    <t>TOTAAL banksaldi</t>
  </si>
  <si>
    <t>TOTAAL bedrag contant geld</t>
  </si>
  <si>
    <t>TOTAAL Overige zaken</t>
  </si>
  <si>
    <t>Totaal banksaldi + contant geld + overige</t>
  </si>
  <si>
    <t>Totaal verplichtingen en reserveringen</t>
  </si>
  <si>
    <t>EIGEN VERMOGEN (banksaldi minus reserveringen)</t>
  </si>
  <si>
    <t>onder voorbehoud van goedkeuring gemeentelijke begroting gemeenteraad)</t>
  </si>
  <si>
    <t>BEREKENING : Eigen vermogen via stand van zaken bankrekening eind 2025</t>
  </si>
  <si>
    <t>Eigen vermogen via stand van zaken bankrekening eind 2025</t>
  </si>
  <si>
    <t>Hoeveel stond er eind 2025 op de rekening(en)?</t>
  </si>
  <si>
    <t>Saldo 31 december 2025</t>
  </si>
  <si>
    <t>Bedrag contant geld 31 december 2025</t>
  </si>
  <si>
    <t xml:space="preserve">Welke specieke verplichtingen en reserveringen waren er per 31 dec 2025 nog </t>
  </si>
  <si>
    <t xml:space="preserve">die betaald moe(s)ten worden uit het bedrag dat op 31 dec 2025 beschikbaar was. En waarvoor? </t>
  </si>
  <si>
    <t>Overzicht eigen vermogen 31 dec 2025</t>
  </si>
  <si>
    <t xml:space="preserve">maximale subside prijspeil 2027: </t>
  </si>
  <si>
    <t>Geef ook aan wanneer dit naar verwachting wordt uitgegeven (of is uitgegeven, indien in 2026 besteed)</t>
  </si>
  <si>
    <t>Huisvestingskosten</t>
  </si>
  <si>
    <t>Wat betekent dit voor uw subsidie?</t>
  </si>
  <si>
    <t>de maximale subsidie zou op grond hiervan maximaal kunnen zijn:</t>
  </si>
  <si>
    <t xml:space="preserve">STAP 3  - BEREKENING EIGEN VERMOGEN </t>
  </si>
  <si>
    <t>(indien u op meerdere onderdelen subsidie aanvraagt dan hoeft u onderstaande maar 1x in te vullen)</t>
  </si>
  <si>
    <r>
      <t xml:space="preserve">Overige zaken (indien van toepassing) </t>
    </r>
    <r>
      <rPr>
        <sz val="8"/>
        <color theme="1"/>
        <rFont val="Aptos Narrow"/>
        <family val="2"/>
        <scheme val="minor"/>
      </rPr>
      <t>(bijv. nog te verwachten inkomsten over 2024)</t>
    </r>
  </si>
  <si>
    <t xml:space="preserve">Wanneer is/wordt dit bedrag uitgegeven? </t>
  </si>
  <si>
    <t>Wat mag uw eigen vermogen zijn op grond van uw ingevulde aanvraag?  (NB bij toekenning kan dit nog op onderdelen verlaagd worden, indien een deel van de subsidie niet wordt toegekend)</t>
  </si>
  <si>
    <t>Kindervakantiewerk 2027</t>
  </si>
  <si>
    <t>Maximale subsidie kindervakantiewerk € 15.000 (prijspeil 2026)</t>
  </si>
  <si>
    <t>+ eventuele kosten max 500 uur coordinator</t>
  </si>
  <si>
    <t>stap 1a</t>
  </si>
  <si>
    <t>Hoeveel dagen gaat u programma organiseren?  (elke stadsdeel mag apart geteld worden, ook als gelijktijdig in 2 verschillende stadsdelen programma is</t>
  </si>
  <si>
    <t xml:space="preserve">Hoeveel deelnemende kinderen verwacht u per dag? </t>
  </si>
  <si>
    <t>Aantal dagen X aantal kinderen</t>
  </si>
  <si>
    <t xml:space="preserve"> stap 1b   vul in de gele velden de ontbrekende maximumbedragen in</t>
  </si>
  <si>
    <t>Vul hier de maximumbedragen huisvestingskosten in op grond van de bedragen uit de regeling</t>
  </si>
  <si>
    <t>Maximumbedrag</t>
  </si>
  <si>
    <t>Huur/eigen pand</t>
  </si>
  <si>
    <t>Huisvestingskosten max € 200 per dag</t>
  </si>
  <si>
    <t>TOTALE HUISVESTINGSKOSTEN 2026</t>
  </si>
  <si>
    <t>Vul hier de maximumbedragen Organisatie-en communicatiekosten voor in 2026 op basis van de bedragen uit de regeling</t>
  </si>
  <si>
    <t>In onderstaande tabel staan de maximaal te ontvangen bedragen</t>
  </si>
  <si>
    <t>Per deelnemend kind € 5,00 (het aantal kinderen dat vooraf verwacht wordt op basis van het aantal beschikbare plekken)</t>
  </si>
  <si>
    <t>Een betaalde coördinator (max 500 uur, waarbij maximaal  coördinator-uur op 3 vrijwilligersuren) kan worden gesubsidieerd indien aan de volgende voorwaarden is voldaan: voldaan:
a. In minimaal 3 stadsdelen, minimaal 5 dagen per stadsdeel b. Minimaal 300 deelnemers in totaal (gerekend per 5 dagen)</t>
  </si>
  <si>
    <t>TOTALE ORGANISATIE-COMM KOSTEN 2026</t>
  </si>
  <si>
    <t>TOTAAL MAXIMUM BUDGET CF DE REGELING</t>
  </si>
  <si>
    <t>Vul hier uw werkelijke kosten in voor 2026</t>
  </si>
  <si>
    <t>Huisvestingskosten  (zie boven)</t>
  </si>
  <si>
    <t xml:space="preserve">Extra huisvestingskosten </t>
  </si>
  <si>
    <t>Extra huisvestingskosten</t>
  </si>
  <si>
    <t>Koste betaalde coordinator (zie boven)</t>
  </si>
  <si>
    <t>geef aan hoeveel uren de betaalde coordinator wordt ingezet</t>
  </si>
  <si>
    <t>Vul hier uw overige opbrengstenbronnen in voor 2026</t>
  </si>
  <si>
    <t>Tot en met 40 deelnemende kinderen max € 1.400 (1429,40 in 2027/ Bij meer dan 40 deelnemende kinderen max € 2.800,- (2858,80 in 2027)</t>
  </si>
  <si>
    <t>vul eerst onderstaande tabel in</t>
  </si>
  <si>
    <t>(automatische berekening zonder coordinator)</t>
  </si>
  <si>
    <t xml:space="preserve">Maximale SUBSIDIE </t>
  </si>
  <si>
    <t>(bedrag wordt automatisch berekend)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</si>
</sst>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21" x14ac:knownFonts="1">
    <font>
      <sz val="10"/>
      <color theme="1"/>
      <name val="Arial"/>
      <family val="2"/>
    </font>
    <font>
      <b/>
      <sz val="20"/>
      <color theme="1"/>
      <name val="Aptos Narrow"/>
      <family val="2"/>
      <scheme val="minor"/>
    </font>
    <font>
      <i/>
      <sz val="11"/>
      <color theme="1"/>
      <name val="Aptos Narrow"/>
      <family val="2"/>
      <scheme val="minor"/>
    </font>
    <font>
      <b/>
      <sz val="11"/>
      <color theme="1"/>
      <name val="Aptos Narrow"/>
      <family val="2"/>
      <scheme val="minor"/>
    </font>
    <font>
      <b/>
      <sz val="16"/>
      <color rgb="FFFF0000"/>
      <name val="Aptos Narrow"/>
      <family val="2"/>
      <scheme val="minor"/>
    </font>
    <font>
      <b/>
      <sz val="11"/>
      <color rgb="FF0070C0"/>
      <name val="Aptos Narrow"/>
      <family val="2"/>
      <scheme val="minor"/>
    </font>
    <font>
      <b/>
      <sz val="9"/>
      <color rgb="FF000000"/>
      <name val="Aptos Narrow"/>
      <family val="2"/>
      <scheme val="minor"/>
    </font>
    <font>
      <b/>
      <sz val="11"/>
      <name val="Aptos Narrow"/>
      <family val="2"/>
      <scheme val="minor"/>
    </font>
    <font>
      <sz val="11"/>
      <name val="Aptos Narrow"/>
      <family val="2"/>
      <scheme val="minor"/>
    </font>
    <font>
      <b/>
      <sz val="16"/>
      <color theme="1"/>
      <name val="Aptos Narrow"/>
      <family val="2"/>
      <scheme val="minor"/>
    </font>
    <font>
      <i/>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sz val="11"/>
      <color theme="1" tint="0.499984740745262"/>
      <name val="Aptos Narrow"/>
      <family val="2"/>
      <scheme val="minor"/>
    </font>
    <font>
      <b/>
      <sz val="11"/>
      <color rgb="FFFF0000"/>
      <name val="Aptos Narrow"/>
      <family val="2"/>
      <scheme val="minor"/>
    </font>
    <font>
      <sz val="10"/>
      <color rgb="FFFF0000"/>
      <name val="Arial"/>
      <family val="2"/>
    </font>
    <font>
      <b/>
      <sz val="14"/>
      <color theme="1"/>
      <name val="Arial"/>
      <family val="2"/>
    </font>
    <font>
      <sz val="8"/>
      <color theme="1"/>
      <name val="Aptos Narrow"/>
      <family val="2"/>
      <scheme val="minor"/>
    </font>
    <font>
      <b/>
      <sz val="11"/>
      <color rgb="FFFF33CC"/>
      <name val="Aptos Narrow"/>
      <family val="2"/>
      <scheme val="minor"/>
    </font>
    <font>
      <sz val="8"/>
      <color rgb="FFFF0000"/>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35">
    <xf numFmtId="0" fontId="0" fillId="0" borderId="0" xfId="0"/>
    <xf numFmtId="0" fontId="1" fillId="0" borderId="0" xfId="0" applyFont="1"/>
    <xf numFmtId="0" fontId="0" fillId="0" borderId="0" xfId="0" applyAlignment="1">
      <alignment horizontal="center"/>
    </xf>
    <xf numFmtId="0" fontId="2" fillId="0" borderId="0" xfId="0" applyFont="1"/>
    <xf numFmtId="0" fontId="3" fillId="0" borderId="0" xfId="0" applyFont="1"/>
    <xf numFmtId="0" fontId="3" fillId="0" borderId="0" xfId="0" applyFont="1" applyAlignment="1">
      <alignment horizontal="center"/>
    </xf>
    <xf numFmtId="0" fontId="4" fillId="0" borderId="0" xfId="0" applyFont="1"/>
    <xf numFmtId="0" fontId="5" fillId="0" borderId="0" xfId="0" applyFont="1"/>
    <xf numFmtId="0" fontId="3" fillId="0" borderId="1" xfId="0" applyFont="1" applyBorder="1"/>
    <xf numFmtId="0" fontId="3" fillId="0" borderId="2" xfId="0" applyFont="1" applyBorder="1" applyAlignment="1">
      <alignment horizontal="center"/>
    </xf>
    <xf numFmtId="0" fontId="0" fillId="0" borderId="5" xfId="0" applyBorder="1"/>
    <xf numFmtId="164" fontId="0" fillId="2" borderId="6" xfId="0" applyNumberFormat="1" applyFill="1" applyBorder="1" applyAlignment="1">
      <alignment vertical="center" wrapText="1"/>
    </xf>
    <xf numFmtId="0" fontId="0" fillId="0" borderId="8" xfId="0" applyBorder="1"/>
    <xf numFmtId="164" fontId="0" fillId="3" borderId="6" xfId="0" applyNumberFormat="1" applyFill="1" applyBorder="1" applyAlignment="1">
      <alignment vertical="center" wrapText="1"/>
    </xf>
    <xf numFmtId="0" fontId="6" fillId="0" borderId="2" xfId="0" applyFont="1" applyBorder="1" applyAlignment="1">
      <alignment horizontal="center" vertical="center" wrapText="1"/>
    </xf>
    <xf numFmtId="0" fontId="3" fillId="0" borderId="7" xfId="0" applyFont="1" applyBorder="1"/>
    <xf numFmtId="0" fontId="3" fillId="0" borderId="8" xfId="0" applyFont="1" applyBorder="1" applyAlignment="1">
      <alignment horizontal="center"/>
    </xf>
    <xf numFmtId="0" fontId="3" fillId="0" borderId="5" xfId="0" applyFont="1" applyBorder="1" applyAlignment="1">
      <alignment horizontal="center"/>
    </xf>
    <xf numFmtId="0" fontId="8" fillId="0" borderId="5" xfId="0" applyFont="1" applyBorder="1" applyAlignment="1">
      <alignment wrapText="1"/>
    </xf>
    <xf numFmtId="0" fontId="9" fillId="0" borderId="0" xfId="0" applyFont="1"/>
    <xf numFmtId="0" fontId="3" fillId="0" borderId="9" xfId="0" applyFont="1" applyBorder="1" applyAlignment="1">
      <alignment wrapText="1"/>
    </xf>
    <xf numFmtId="0" fontId="3" fillId="0" borderId="10" xfId="0" applyFont="1" applyBorder="1" applyAlignment="1">
      <alignment horizontal="center"/>
    </xf>
    <xf numFmtId="0" fontId="3" fillId="0" borderId="10" xfId="0" applyFont="1" applyBorder="1"/>
    <xf numFmtId="0" fontId="7" fillId="0" borderId="12" xfId="0" applyFont="1" applyBorder="1" applyAlignment="1">
      <alignment horizontal="center" vertical="center" wrapText="1"/>
    </xf>
    <xf numFmtId="0" fontId="3" fillId="0" borderId="8" xfId="0" applyFont="1" applyBorder="1"/>
    <xf numFmtId="164" fontId="3" fillId="2" borderId="8" xfId="0" applyNumberFormat="1" applyFont="1" applyFill="1" applyBorder="1" applyAlignment="1">
      <alignment vertical="center" wrapText="1"/>
    </xf>
    <xf numFmtId="0" fontId="2" fillId="0" borderId="5" xfId="0" applyFont="1" applyBorder="1" applyAlignment="1">
      <alignment horizontal="center"/>
    </xf>
    <xf numFmtId="164" fontId="3" fillId="2" borderId="5" xfId="0" applyNumberFormat="1" applyFont="1" applyFill="1" applyBorder="1" applyAlignment="1">
      <alignment vertical="center" wrapText="1"/>
    </xf>
    <xf numFmtId="0" fontId="7" fillId="0" borderId="5" xfId="0" applyFont="1" applyBorder="1" applyAlignment="1">
      <alignment horizontal="center"/>
    </xf>
    <xf numFmtId="0" fontId="10" fillId="0" borderId="5" xfId="0" applyFont="1" applyBorder="1" applyAlignment="1">
      <alignment horizontal="center"/>
    </xf>
    <xf numFmtId="164" fontId="7" fillId="2" borderId="5" xfId="0" applyNumberFormat="1" applyFont="1" applyFill="1" applyBorder="1" applyAlignment="1">
      <alignment vertical="center" wrapText="1"/>
    </xf>
    <xf numFmtId="0" fontId="3" fillId="3" borderId="13" xfId="0" applyFont="1" applyFill="1" applyBorder="1"/>
    <xf numFmtId="0" fontId="3" fillId="3" borderId="14" xfId="0" applyFont="1" applyFill="1" applyBorder="1" applyAlignment="1">
      <alignment horizontal="center"/>
    </xf>
    <xf numFmtId="0" fontId="3" fillId="3" borderId="14" xfId="0" applyFont="1" applyFill="1" applyBorder="1"/>
    <xf numFmtId="164" fontId="3" fillId="3" borderId="15" xfId="0" applyNumberFormat="1" applyFont="1" applyFill="1" applyBorder="1" applyAlignment="1">
      <alignment vertical="center" wrapText="1"/>
    </xf>
    <xf numFmtId="164" fontId="3" fillId="0" borderId="0" xfId="0" applyNumberFormat="1" applyFont="1" applyAlignment="1">
      <alignment vertical="center" wrapText="1"/>
    </xf>
    <xf numFmtId="0" fontId="2" fillId="0" borderId="2" xfId="0" applyFont="1" applyBorder="1" applyAlignment="1">
      <alignment horizontal="left"/>
    </xf>
    <xf numFmtId="0" fontId="2" fillId="0" borderId="2" xfId="0" applyFont="1" applyBorder="1" applyAlignment="1">
      <alignment horizontal="center"/>
    </xf>
    <xf numFmtId="164" fontId="0" fillId="2" borderId="16" xfId="0" applyNumberFormat="1" applyFill="1" applyBorder="1" applyAlignment="1">
      <alignment vertical="center" wrapText="1"/>
    </xf>
    <xf numFmtId="0" fontId="2" fillId="0" borderId="5" xfId="0" applyFont="1" applyBorder="1" applyAlignment="1">
      <alignment horizontal="left"/>
    </xf>
    <xf numFmtId="0" fontId="2" fillId="0" borderId="14" xfId="0" applyFont="1" applyBorder="1" applyAlignment="1">
      <alignment horizontal="left"/>
    </xf>
    <xf numFmtId="0" fontId="2" fillId="0" borderId="14" xfId="0" applyFont="1" applyBorder="1" applyAlignment="1">
      <alignment horizontal="center"/>
    </xf>
    <xf numFmtId="164" fontId="0" fillId="2" borderId="15" xfId="0" applyNumberFormat="1" applyFill="1" applyBorder="1" applyAlignment="1">
      <alignment vertical="center" wrapText="1"/>
    </xf>
    <xf numFmtId="0" fontId="3" fillId="3" borderId="17" xfId="0" applyFont="1" applyFill="1" applyBorder="1"/>
    <xf numFmtId="0" fontId="11" fillId="3" borderId="18" xfId="0" applyFont="1" applyFill="1" applyBorder="1" applyAlignment="1">
      <alignment horizontal="center"/>
    </xf>
    <xf numFmtId="0" fontId="11" fillId="3" borderId="18" xfId="0" applyFont="1" applyFill="1" applyBorder="1"/>
    <xf numFmtId="164" fontId="3" fillId="3" borderId="19" xfId="0" applyNumberFormat="1" applyFont="1" applyFill="1" applyBorder="1" applyAlignment="1">
      <alignment vertical="center" wrapText="1"/>
    </xf>
    <xf numFmtId="0" fontId="3" fillId="4" borderId="20" xfId="0" applyFont="1" applyFill="1" applyBorder="1" applyAlignment="1">
      <alignment vertical="center"/>
    </xf>
    <xf numFmtId="0" fontId="3" fillId="4" borderId="21" xfId="0" applyFont="1" applyFill="1" applyBorder="1" applyAlignment="1">
      <alignment horizontal="center"/>
    </xf>
    <xf numFmtId="0" fontId="3" fillId="4" borderId="21" xfId="0" applyFont="1" applyFill="1" applyBorder="1"/>
    <xf numFmtId="0" fontId="1" fillId="0" borderId="0" xfId="0" applyFont="1" applyAlignment="1">
      <alignment vertical="center"/>
    </xf>
    <xf numFmtId="0" fontId="12" fillId="0" borderId="0" xfId="0" applyFont="1" applyAlignment="1">
      <alignment horizontal="center"/>
    </xf>
    <xf numFmtId="0" fontId="12" fillId="0" borderId="0" xfId="0" applyFont="1"/>
    <xf numFmtId="0" fontId="3" fillId="0" borderId="0" xfId="0" applyFont="1" applyAlignment="1">
      <alignment vertical="center"/>
    </xf>
    <xf numFmtId="0" fontId="3" fillId="0" borderId="0" xfId="0" applyFont="1" applyAlignment="1">
      <alignment horizontal="left" vertical="center" indent="1"/>
    </xf>
    <xf numFmtId="0" fontId="13" fillId="0" borderId="0" xfId="0" applyFont="1" applyAlignment="1">
      <alignment horizontal="left" vertical="center" indent="4"/>
    </xf>
    <xf numFmtId="0" fontId="0" fillId="0" borderId="0" xfId="0" applyAlignment="1">
      <alignment vertical="center"/>
    </xf>
    <xf numFmtId="0" fontId="0" fillId="0" borderId="1" xfId="0" applyBorder="1" applyAlignment="1">
      <alignment vertical="center" wrapText="1"/>
    </xf>
    <xf numFmtId="0" fontId="0" fillId="0" borderId="16" xfId="0" applyBorder="1" applyAlignment="1">
      <alignment vertical="center" wrapText="1"/>
    </xf>
    <xf numFmtId="0" fontId="0" fillId="0" borderId="4" xfId="0" applyBorder="1" applyAlignment="1">
      <alignment vertical="center" wrapText="1"/>
    </xf>
    <xf numFmtId="0" fontId="3" fillId="3" borderId="13" xfId="0" applyFont="1" applyFill="1" applyBorder="1" applyAlignment="1">
      <alignment vertical="center" wrapText="1"/>
    </xf>
    <xf numFmtId="0" fontId="15" fillId="0" borderId="0" xfId="0" applyFont="1" applyAlignment="1">
      <alignment vertical="center"/>
    </xf>
    <xf numFmtId="0" fontId="15" fillId="0" borderId="0" xfId="0" applyFont="1" applyAlignment="1">
      <alignment vertical="center" wrapText="1"/>
    </xf>
    <xf numFmtId="0" fontId="3" fillId="0" borderId="0" xfId="0" applyFont="1" applyAlignment="1">
      <alignment vertical="center" wrapText="1"/>
    </xf>
    <xf numFmtId="0" fontId="0" fillId="3" borderId="13" xfId="0" applyFill="1" applyBorder="1"/>
    <xf numFmtId="164" fontId="0" fillId="3" borderId="15" xfId="0" applyNumberFormat="1" applyFill="1" applyBorder="1"/>
    <xf numFmtId="164" fontId="0" fillId="0" borderId="0" xfId="0" applyNumberFormat="1"/>
    <xf numFmtId="0" fontId="9" fillId="0" borderId="22" xfId="0" applyFont="1" applyBorder="1"/>
    <xf numFmtId="164" fontId="3" fillId="0" borderId="2" xfId="0" applyNumberFormat="1" applyFont="1" applyBorder="1"/>
    <xf numFmtId="0" fontId="3" fillId="0" borderId="16" xfId="0" applyFont="1" applyBorder="1"/>
    <xf numFmtId="164" fontId="0" fillId="3" borderId="14" xfId="0" applyNumberFormat="1" applyFill="1" applyBorder="1"/>
    <xf numFmtId="0" fontId="0" fillId="0" borderId="15" xfId="0" applyBorder="1"/>
    <xf numFmtId="0" fontId="9" fillId="0" borderId="0" xfId="0" applyFont="1" applyAlignment="1">
      <alignment vertical="center"/>
    </xf>
    <xf numFmtId="49" fontId="0" fillId="0" borderId="2" xfId="0" applyNumberFormat="1" applyBorder="1" applyAlignment="1">
      <alignment wrapText="1"/>
    </xf>
    <xf numFmtId="49" fontId="0" fillId="0" borderId="16" xfId="0" applyNumberFormat="1" applyBorder="1" applyAlignment="1">
      <alignment wrapText="1"/>
    </xf>
    <xf numFmtId="0" fontId="0" fillId="3" borderId="13" xfId="0" applyFill="1" applyBorder="1" applyAlignment="1">
      <alignment vertical="center" wrapText="1"/>
    </xf>
    <xf numFmtId="164" fontId="0" fillId="3" borderId="14" xfId="0" applyNumberFormat="1" applyFill="1" applyBorder="1" applyAlignment="1">
      <alignment vertical="center" wrapText="1"/>
    </xf>
    <xf numFmtId="164" fontId="0" fillId="3" borderId="16" xfId="0" applyNumberFormat="1" applyFill="1" applyBorder="1" applyAlignment="1">
      <alignment vertical="center" wrapText="1"/>
    </xf>
    <xf numFmtId="0" fontId="0" fillId="3" borderId="4" xfId="0" applyFill="1" applyBorder="1" applyAlignment="1">
      <alignment vertical="center" wrapText="1"/>
    </xf>
    <xf numFmtId="0" fontId="0" fillId="0" borderId="6" xfId="0" applyBorder="1" applyAlignment="1">
      <alignment vertical="center" wrapText="1"/>
    </xf>
    <xf numFmtId="0" fontId="0" fillId="4" borderId="13" xfId="0" applyFill="1" applyBorder="1" applyAlignment="1">
      <alignment vertical="center" wrapText="1"/>
    </xf>
    <xf numFmtId="164" fontId="0" fillId="4" borderId="15" xfId="0" applyNumberFormat="1" applyFill="1" applyBorder="1"/>
    <xf numFmtId="0" fontId="0" fillId="0" borderId="0" xfId="0" applyFont="1"/>
    <xf numFmtId="0" fontId="0" fillId="0" borderId="0" xfId="0" applyFill="1"/>
    <xf numFmtId="0" fontId="2" fillId="0" borderId="0" xfId="0" applyFont="1" applyAlignment="1">
      <alignment horizontal="right"/>
    </xf>
    <xf numFmtId="165" fontId="11" fillId="0" borderId="0" xfId="0" applyNumberFormat="1" applyFont="1"/>
    <xf numFmtId="49" fontId="0" fillId="0" borderId="0" xfId="0" applyNumberFormat="1" applyAlignment="1">
      <alignment wrapText="1"/>
    </xf>
    <xf numFmtId="0" fontId="17" fillId="0" borderId="0" xfId="0" applyFont="1"/>
    <xf numFmtId="165" fontId="0" fillId="3" borderId="28" xfId="0" applyNumberFormat="1" applyFill="1" applyBorder="1"/>
    <xf numFmtId="165" fontId="0" fillId="4" borderId="28" xfId="0" applyNumberFormat="1" applyFill="1" applyBorder="1"/>
    <xf numFmtId="0" fontId="16" fillId="0" borderId="0" xfId="0" applyFont="1"/>
    <xf numFmtId="0" fontId="14" fillId="0" borderId="4" xfId="0" applyFont="1" applyBorder="1" applyAlignment="1" applyProtection="1">
      <alignment vertical="center" wrapText="1"/>
      <protection locked="0"/>
    </xf>
    <xf numFmtId="164" fontId="0" fillId="2" borderId="6" xfId="0" applyNumberForma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1" xfId="0" applyBorder="1" applyAlignment="1" applyProtection="1">
      <alignment vertical="center" wrapText="1"/>
      <protection locked="0"/>
    </xf>
    <xf numFmtId="164" fontId="3" fillId="2" borderId="16" xfId="0" applyNumberFormat="1" applyFont="1" applyFill="1" applyBorder="1" applyAlignment="1" applyProtection="1">
      <alignment vertical="center" wrapText="1"/>
      <protection locked="0"/>
    </xf>
    <xf numFmtId="0" fontId="3" fillId="0" borderId="4" xfId="0" applyFont="1" applyBorder="1" applyProtection="1">
      <protection locked="0"/>
    </xf>
    <xf numFmtId="164" fontId="3" fillId="2" borderId="5" xfId="0" applyNumberFormat="1" applyFont="1" applyFill="1" applyBorder="1" applyAlignment="1" applyProtection="1">
      <alignment vertical="center" wrapText="1"/>
      <protection locked="0"/>
    </xf>
    <xf numFmtId="0" fontId="3" fillId="0" borderId="6" xfId="0" applyFont="1" applyBorder="1" applyProtection="1">
      <protection locked="0"/>
    </xf>
    <xf numFmtId="0" fontId="0" fillId="0" borderId="6" xfId="0" applyBorder="1" applyProtection="1">
      <protection locked="0"/>
    </xf>
    <xf numFmtId="0" fontId="14" fillId="0" borderId="7" xfId="0" applyFont="1" applyBorder="1" applyAlignment="1" applyProtection="1">
      <alignment vertical="center" wrapText="1"/>
      <protection locked="0"/>
    </xf>
    <xf numFmtId="164" fontId="0" fillId="2" borderId="8" xfId="0" applyNumberFormat="1" applyFill="1" applyBorder="1" applyProtection="1">
      <protection locked="0"/>
    </xf>
    <xf numFmtId="0" fontId="0" fillId="0" borderId="23" xfId="0" applyBorder="1" applyProtection="1">
      <protection locked="0"/>
    </xf>
    <xf numFmtId="0" fontId="0" fillId="0" borderId="7" xfId="0" applyBorder="1" applyAlignment="1" applyProtection="1">
      <alignment vertical="center" wrapText="1"/>
      <protection locked="0"/>
    </xf>
    <xf numFmtId="49" fontId="2" fillId="0" borderId="0" xfId="0" applyNumberFormat="1" applyFont="1"/>
    <xf numFmtId="0" fontId="4" fillId="0" borderId="0" xfId="0" applyFont="1" applyAlignment="1">
      <alignment horizontal="left" indent="3"/>
    </xf>
    <xf numFmtId="49" fontId="7" fillId="0" borderId="1" xfId="0" applyNumberFormat="1" applyFont="1" applyBorder="1" applyAlignment="1">
      <alignment horizontal="left" wrapText="1" indent="3"/>
    </xf>
    <xf numFmtId="0" fontId="7" fillId="2" borderId="16" xfId="0" applyFont="1" applyFill="1" applyBorder="1" applyAlignment="1">
      <alignment horizontal="center"/>
    </xf>
    <xf numFmtId="49" fontId="7" fillId="0" borderId="4" xfId="0" applyNumberFormat="1" applyFont="1" applyBorder="1" applyAlignment="1">
      <alignment horizontal="left" wrapText="1" indent="3"/>
    </xf>
    <xf numFmtId="0" fontId="7" fillId="2" borderId="6" xfId="0" applyFont="1" applyFill="1" applyBorder="1" applyAlignment="1">
      <alignment horizontal="center"/>
    </xf>
    <xf numFmtId="49" fontId="7" fillId="3" borderId="13" xfId="0" applyNumberFormat="1" applyFont="1" applyFill="1" applyBorder="1" applyAlignment="1">
      <alignment horizontal="left" wrapText="1" indent="3"/>
    </xf>
    <xf numFmtId="0" fontId="7" fillId="3" borderId="15" xfId="0" applyFont="1" applyFill="1" applyBorder="1" applyAlignment="1">
      <alignment horizontal="center"/>
    </xf>
    <xf numFmtId="49" fontId="19" fillId="0" borderId="0" xfId="0" applyNumberFormat="1" applyFont="1" applyAlignment="1">
      <alignment horizontal="left" wrapText="1" indent="3"/>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0" fillId="0" borderId="4" xfId="0" applyBorder="1"/>
    <xf numFmtId="0" fontId="0" fillId="0" borderId="5" xfId="0" applyBorder="1" applyAlignment="1">
      <alignment horizontal="center"/>
    </xf>
    <xf numFmtId="0" fontId="3" fillId="3" borderId="9" xfId="0" applyFont="1" applyFill="1" applyBorder="1"/>
    <xf numFmtId="0" fontId="3" fillId="3" borderId="10" xfId="0" applyFont="1" applyFill="1" applyBorder="1" applyAlignment="1">
      <alignment horizontal="center"/>
    </xf>
    <xf numFmtId="0" fontId="3" fillId="3" borderId="10" xfId="0" applyFont="1" applyFill="1" applyBorder="1"/>
    <xf numFmtId="164" fontId="3" fillId="3" borderId="11" xfId="0" applyNumberFormat="1" applyFont="1" applyFill="1" applyBorder="1" applyAlignment="1">
      <alignment vertical="center" wrapText="1"/>
    </xf>
    <xf numFmtId="0" fontId="0" fillId="0" borderId="5" xfId="0" applyBorder="1" applyAlignment="1">
      <alignment wrapText="1"/>
    </xf>
    <xf numFmtId="0" fontId="0" fillId="0" borderId="29" xfId="0" applyBorder="1"/>
    <xf numFmtId="0" fontId="3" fillId="0" borderId="30" xfId="0" applyFont="1" applyBorder="1" applyAlignment="1">
      <alignment horizontal="center"/>
    </xf>
    <xf numFmtId="164" fontId="0" fillId="2" borderId="31" xfId="0" applyNumberFormat="1" applyFill="1" applyBorder="1" applyAlignment="1">
      <alignment vertical="center" wrapText="1"/>
    </xf>
    <xf numFmtId="0" fontId="20" fillId="0" borderId="0" xfId="0" applyFont="1" applyAlignment="1">
      <alignment horizontal="center" vertical="center"/>
    </xf>
    <xf numFmtId="164" fontId="3" fillId="4" borderId="11" xfId="0" applyNumberFormat="1" applyFont="1" applyFill="1" applyBorder="1" applyAlignment="1">
      <alignment horizontal="center" vertical="center"/>
    </xf>
    <xf numFmtId="0" fontId="2" fillId="0" borderId="0" xfId="0" applyFont="1" applyAlignment="1">
      <alignment horizontal="center" vertical="center" wrapText="1"/>
    </xf>
    <xf numFmtId="0" fontId="15" fillId="0" borderId="0" xfId="0" applyFont="1" applyAlignment="1">
      <alignment horizontal="center"/>
    </xf>
    <xf numFmtId="0" fontId="0" fillId="3" borderId="26" xfId="0" applyFill="1" applyBorder="1"/>
    <xf numFmtId="49" fontId="0" fillId="4" borderId="5" xfId="0" applyNumberFormat="1" applyFill="1" applyBorder="1" applyAlignment="1">
      <alignment wrapText="1"/>
    </xf>
    <xf numFmtId="49" fontId="0" fillId="0" borderId="24" xfId="0" applyNumberFormat="1" applyBorder="1" applyAlignment="1">
      <alignment wrapText="1"/>
    </xf>
    <xf numFmtId="49" fontId="0" fillId="0" borderId="25" xfId="0" applyNumberFormat="1" applyBorder="1" applyAlignment="1">
      <alignment wrapText="1"/>
    </xf>
    <xf numFmtId="49" fontId="0" fillId="0" borderId="26" xfId="0" applyNumberFormat="1" applyBorder="1" applyAlignment="1">
      <alignment wrapText="1"/>
    </xf>
    <xf numFmtId="49" fontId="0" fillId="0" borderId="27" xfId="0" applyNumberForma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204E5-CDE4-44F4-8697-2A25BA89A555}">
  <dimension ref="A1:I134"/>
  <sheetViews>
    <sheetView tabSelected="1" topLeftCell="A89" workbookViewId="0">
      <selection activeCell="D65" sqref="D65"/>
    </sheetView>
  </sheetViews>
  <sheetFormatPr defaultRowHeight="12.5" x14ac:dyDescent="0.25"/>
  <cols>
    <col min="1" max="1" width="28.26953125" customWidth="1"/>
    <col min="2" max="2" width="31.453125" customWidth="1"/>
    <col min="3" max="3" width="40.54296875" customWidth="1"/>
    <col min="4" max="4" width="12.26953125" customWidth="1"/>
    <col min="5" max="5" width="9.54296875" customWidth="1"/>
  </cols>
  <sheetData>
    <row r="1" spans="1:7" ht="26" x14ac:dyDescent="0.6">
      <c r="A1" s="1" t="s">
        <v>57</v>
      </c>
      <c r="B1" s="2"/>
    </row>
    <row r="2" spans="1:7" ht="14.5" x14ac:dyDescent="0.35">
      <c r="A2" s="4"/>
      <c r="B2" s="5"/>
      <c r="C2" s="3" t="s">
        <v>58</v>
      </c>
      <c r="D2" s="3"/>
      <c r="E2" s="3"/>
      <c r="F2" s="82"/>
      <c r="G2" s="82"/>
    </row>
    <row r="3" spans="1:7" ht="14.5" x14ac:dyDescent="0.35">
      <c r="A3" s="4"/>
      <c r="B3" s="5"/>
      <c r="C3" s="84" t="s">
        <v>47</v>
      </c>
      <c r="D3" s="85">
        <v>15315</v>
      </c>
      <c r="E3" s="104" t="s">
        <v>59</v>
      </c>
      <c r="F3" s="82"/>
      <c r="G3" s="82"/>
    </row>
    <row r="4" spans="1:7" ht="14.5" x14ac:dyDescent="0.35">
      <c r="A4" s="4"/>
      <c r="B4" s="5"/>
      <c r="C4" s="3" t="s">
        <v>38</v>
      </c>
      <c r="D4" s="85"/>
      <c r="E4" s="3"/>
      <c r="F4" s="82"/>
      <c r="G4" s="82"/>
    </row>
    <row r="5" spans="1:7" ht="21" x14ac:dyDescent="0.5">
      <c r="A5" s="6" t="s">
        <v>0</v>
      </c>
      <c r="B5" s="5"/>
      <c r="C5" s="4"/>
      <c r="D5" s="4"/>
      <c r="E5" s="4"/>
      <c r="F5" s="82"/>
      <c r="G5" s="82"/>
    </row>
    <row r="6" spans="1:7" ht="21.5" thickBot="1" x14ac:dyDescent="0.55000000000000004">
      <c r="A6" s="105" t="s">
        <v>60</v>
      </c>
      <c r="B6" s="128" t="s">
        <v>84</v>
      </c>
      <c r="C6" s="4"/>
      <c r="D6" s="4"/>
      <c r="E6" s="4"/>
      <c r="F6" s="82"/>
      <c r="G6" s="82"/>
    </row>
    <row r="7" spans="1:7" ht="101.5" x14ac:dyDescent="0.35">
      <c r="A7" s="106" t="s">
        <v>61</v>
      </c>
      <c r="B7" s="107">
        <v>0</v>
      </c>
      <c r="C7" s="4"/>
      <c r="D7" s="4"/>
      <c r="E7" s="4"/>
      <c r="F7" s="82"/>
      <c r="G7" s="82"/>
    </row>
    <row r="8" spans="1:7" ht="43.5" x14ac:dyDescent="0.35">
      <c r="A8" s="108" t="s">
        <v>62</v>
      </c>
      <c r="B8" s="109">
        <v>0</v>
      </c>
      <c r="C8" s="4"/>
      <c r="D8" s="4"/>
      <c r="E8" s="4"/>
      <c r="F8" s="82"/>
      <c r="G8" s="82"/>
    </row>
    <row r="9" spans="1:7" ht="29.5" thickBot="1" x14ac:dyDescent="0.4">
      <c r="A9" s="110" t="s">
        <v>63</v>
      </c>
      <c r="B9" s="111">
        <f>B7*B8</f>
        <v>0</v>
      </c>
      <c r="C9" s="4"/>
      <c r="D9" s="4"/>
      <c r="E9" s="4"/>
    </row>
    <row r="10" spans="1:7" ht="14.5" x14ac:dyDescent="0.35">
      <c r="A10" s="112"/>
      <c r="B10" s="5"/>
      <c r="C10" s="4"/>
      <c r="D10" s="4"/>
      <c r="E10" s="4"/>
    </row>
    <row r="11" spans="1:7" ht="21" x14ac:dyDescent="0.5">
      <c r="A11" s="105" t="s">
        <v>64</v>
      </c>
      <c r="B11" s="5"/>
      <c r="C11" s="4"/>
      <c r="D11" s="4"/>
      <c r="E11" s="4"/>
    </row>
    <row r="12" spans="1:7" ht="15" thickBot="1" x14ac:dyDescent="0.4">
      <c r="A12" s="7" t="s">
        <v>65</v>
      </c>
      <c r="B12" s="2"/>
    </row>
    <row r="13" spans="1:7" ht="29" x14ac:dyDescent="0.35">
      <c r="A13" s="8" t="s">
        <v>49</v>
      </c>
      <c r="B13" s="9"/>
      <c r="C13" s="113"/>
      <c r="D13" s="114" t="s">
        <v>66</v>
      </c>
    </row>
    <row r="14" spans="1:7" ht="13" thickBot="1" x14ac:dyDescent="0.3">
      <c r="A14" s="115"/>
      <c r="B14" s="116" t="s">
        <v>67</v>
      </c>
      <c r="C14" s="10" t="s">
        <v>68</v>
      </c>
      <c r="D14" s="13">
        <f>B7*200</f>
        <v>0</v>
      </c>
      <c r="E14" t="s">
        <v>87</v>
      </c>
    </row>
    <row r="15" spans="1:7" ht="15" thickBot="1" x14ac:dyDescent="0.4">
      <c r="A15" s="117" t="s">
        <v>69</v>
      </c>
      <c r="B15" s="118"/>
      <c r="C15" s="119"/>
      <c r="D15" s="120">
        <f>D14</f>
        <v>0</v>
      </c>
      <c r="E15" s="4"/>
    </row>
    <row r="16" spans="1:7" x14ac:dyDescent="0.25">
      <c r="B16" s="2"/>
    </row>
    <row r="17" spans="1:5" ht="15" thickBot="1" x14ac:dyDescent="0.4">
      <c r="A17" s="7" t="s">
        <v>70</v>
      </c>
      <c r="B17" s="5"/>
      <c r="C17" s="4"/>
      <c r="D17" s="4"/>
      <c r="E17" s="4"/>
    </row>
    <row r="18" spans="1:5" ht="29" x14ac:dyDescent="0.35">
      <c r="A18" s="8" t="s">
        <v>1</v>
      </c>
      <c r="B18" s="9"/>
      <c r="C18" s="14" t="s">
        <v>71</v>
      </c>
      <c r="D18" s="114" t="s">
        <v>66</v>
      </c>
    </row>
    <row r="19" spans="1:5" ht="51" x14ac:dyDescent="0.35">
      <c r="A19" s="15"/>
      <c r="B19" s="16"/>
      <c r="C19" s="121" t="s">
        <v>83</v>
      </c>
      <c r="D19" s="13">
        <f>IF(B8&gt;40,2858.8,1429.4)</f>
        <v>1429.4</v>
      </c>
      <c r="E19" t="s">
        <v>87</v>
      </c>
    </row>
    <row r="20" spans="1:5" ht="38.5" x14ac:dyDescent="0.35">
      <c r="A20" s="115"/>
      <c r="B20" s="17"/>
      <c r="C20" s="121" t="s">
        <v>72</v>
      </c>
      <c r="D20" s="13">
        <f>B8*5</f>
        <v>0</v>
      </c>
      <c r="E20" t="s">
        <v>87</v>
      </c>
    </row>
    <row r="21" spans="1:5" ht="89" thickBot="1" x14ac:dyDescent="0.4">
      <c r="A21" s="122"/>
      <c r="B21" s="123"/>
      <c r="C21" s="121" t="s">
        <v>73</v>
      </c>
      <c r="D21" s="124">
        <v>0</v>
      </c>
      <c r="E21" s="2"/>
    </row>
    <row r="22" spans="1:5" ht="15" thickBot="1" x14ac:dyDescent="0.4">
      <c r="A22" s="117" t="s">
        <v>74</v>
      </c>
      <c r="B22" s="118"/>
      <c r="C22" s="119"/>
      <c r="D22" s="120">
        <f>SUM(D19:D21)</f>
        <v>1429.4</v>
      </c>
      <c r="E22" s="4"/>
    </row>
    <row r="23" spans="1:5" ht="13" thickBot="1" x14ac:dyDescent="0.3">
      <c r="B23" s="2"/>
    </row>
    <row r="24" spans="1:5" ht="15" thickBot="1" x14ac:dyDescent="0.4">
      <c r="A24" s="117" t="s">
        <v>75</v>
      </c>
      <c r="B24" s="118"/>
      <c r="C24" s="119"/>
      <c r="D24" s="120">
        <f>D15+D22</f>
        <v>1429.4</v>
      </c>
      <c r="E24" s="4"/>
    </row>
    <row r="25" spans="1:5" x14ac:dyDescent="0.25">
      <c r="B25" s="2"/>
    </row>
    <row r="26" spans="1:5" ht="21" x14ac:dyDescent="0.5">
      <c r="A26" s="6" t="s">
        <v>2</v>
      </c>
      <c r="B26" s="2"/>
    </row>
    <row r="27" spans="1:5" ht="21" x14ac:dyDescent="0.5">
      <c r="A27" s="19"/>
      <c r="B27" s="2"/>
    </row>
    <row r="28" spans="1:5" ht="15" thickBot="1" x14ac:dyDescent="0.4">
      <c r="A28" s="7" t="s">
        <v>76</v>
      </c>
      <c r="B28" s="2"/>
    </row>
    <row r="29" spans="1:5" ht="58.5" thickBot="1" x14ac:dyDescent="0.4">
      <c r="A29" s="20" t="s">
        <v>3</v>
      </c>
      <c r="B29" s="21"/>
      <c r="C29" s="22"/>
      <c r="D29" s="23" t="s">
        <v>4</v>
      </c>
    </row>
    <row r="30" spans="1:5" ht="14.5" x14ac:dyDescent="0.35">
      <c r="A30" s="12" t="s">
        <v>77</v>
      </c>
      <c r="B30" s="16"/>
      <c r="C30" s="24"/>
      <c r="D30" s="25">
        <v>0</v>
      </c>
      <c r="E30" s="4"/>
    </row>
    <row r="31" spans="1:5" ht="14.5" x14ac:dyDescent="0.35">
      <c r="A31" s="121" t="s">
        <v>78</v>
      </c>
      <c r="B31" s="17"/>
      <c r="C31" s="26" t="s">
        <v>5</v>
      </c>
      <c r="D31" s="27">
        <v>0</v>
      </c>
      <c r="E31" s="4"/>
    </row>
    <row r="32" spans="1:5" ht="14.5" x14ac:dyDescent="0.35">
      <c r="A32" s="121" t="s">
        <v>79</v>
      </c>
      <c r="B32" s="17"/>
      <c r="C32" s="26" t="s">
        <v>5</v>
      </c>
      <c r="D32" s="27">
        <v>0</v>
      </c>
      <c r="E32" s="4"/>
    </row>
    <row r="33" spans="1:5" ht="14.5" x14ac:dyDescent="0.35">
      <c r="A33" s="121" t="s">
        <v>78</v>
      </c>
      <c r="B33" s="17"/>
      <c r="C33" s="26" t="s">
        <v>5</v>
      </c>
      <c r="D33" s="27">
        <v>0</v>
      </c>
      <c r="E33" s="4"/>
    </row>
    <row r="34" spans="1:5" ht="14.5" x14ac:dyDescent="0.35">
      <c r="A34" s="18" t="s">
        <v>6</v>
      </c>
      <c r="B34" s="28"/>
      <c r="C34" s="29" t="s">
        <v>5</v>
      </c>
      <c r="D34" s="30">
        <v>0</v>
      </c>
      <c r="E34" s="4"/>
    </row>
    <row r="35" spans="1:5" ht="14.5" x14ac:dyDescent="0.35">
      <c r="A35" s="10" t="s">
        <v>7</v>
      </c>
      <c r="B35" s="17"/>
      <c r="C35" s="26" t="s">
        <v>5</v>
      </c>
      <c r="D35" s="27">
        <v>0</v>
      </c>
      <c r="E35" s="4"/>
    </row>
    <row r="36" spans="1:5" ht="14.5" x14ac:dyDescent="0.35">
      <c r="A36" s="10" t="s">
        <v>7</v>
      </c>
      <c r="B36" s="17"/>
      <c r="C36" s="26" t="s">
        <v>5</v>
      </c>
      <c r="D36" s="27">
        <v>0</v>
      </c>
      <c r="E36" s="4"/>
    </row>
    <row r="37" spans="1:5" ht="14.5" x14ac:dyDescent="0.35">
      <c r="A37" s="10" t="s">
        <v>7</v>
      </c>
      <c r="B37" s="17"/>
      <c r="C37" s="26" t="s">
        <v>5</v>
      </c>
      <c r="D37" s="27">
        <v>0</v>
      </c>
      <c r="E37" s="4"/>
    </row>
    <row r="38" spans="1:5" ht="14.5" x14ac:dyDescent="0.35">
      <c r="A38" s="10" t="s">
        <v>80</v>
      </c>
      <c r="B38" s="17"/>
      <c r="C38" s="26" t="s">
        <v>81</v>
      </c>
      <c r="D38" s="27">
        <v>0</v>
      </c>
      <c r="E38" s="4"/>
    </row>
    <row r="39" spans="1:5" ht="14.5" x14ac:dyDescent="0.35">
      <c r="A39" s="10" t="s">
        <v>8</v>
      </c>
      <c r="B39" s="17"/>
      <c r="C39" s="26" t="s">
        <v>5</v>
      </c>
      <c r="D39" s="27">
        <v>0</v>
      </c>
      <c r="E39" s="4"/>
    </row>
    <row r="40" spans="1:5" ht="14.5" x14ac:dyDescent="0.35">
      <c r="A40" s="10" t="s">
        <v>8</v>
      </c>
      <c r="B40" s="17"/>
      <c r="C40" s="26" t="s">
        <v>5</v>
      </c>
      <c r="D40" s="27">
        <v>0</v>
      </c>
      <c r="E40" s="4"/>
    </row>
    <row r="41" spans="1:5" ht="14.5" x14ac:dyDescent="0.35">
      <c r="A41" s="10" t="s">
        <v>8</v>
      </c>
      <c r="B41" s="17"/>
      <c r="C41" s="26" t="s">
        <v>5</v>
      </c>
      <c r="D41" s="27">
        <v>0</v>
      </c>
      <c r="E41" s="4"/>
    </row>
    <row r="42" spans="1:5" ht="14.5" x14ac:dyDescent="0.35">
      <c r="A42" s="10" t="s">
        <v>8</v>
      </c>
      <c r="B42" s="17"/>
      <c r="C42" s="26" t="s">
        <v>5</v>
      </c>
      <c r="D42" s="27">
        <v>0</v>
      </c>
      <c r="E42" s="4"/>
    </row>
    <row r="43" spans="1:5" ht="14.5" x14ac:dyDescent="0.35">
      <c r="A43" s="10" t="s">
        <v>8</v>
      </c>
      <c r="B43" s="17"/>
      <c r="C43" s="26" t="s">
        <v>5</v>
      </c>
      <c r="D43" s="27">
        <v>0</v>
      </c>
      <c r="E43" s="4"/>
    </row>
    <row r="44" spans="1:5" ht="14.5" x14ac:dyDescent="0.35">
      <c r="A44" s="10" t="s">
        <v>9</v>
      </c>
      <c r="B44" s="17"/>
      <c r="C44" s="26" t="s">
        <v>5</v>
      </c>
      <c r="D44" s="27">
        <v>0</v>
      </c>
      <c r="E44" s="4"/>
    </row>
    <row r="45" spans="1:5" ht="14.5" x14ac:dyDescent="0.35">
      <c r="A45" s="10" t="s">
        <v>9</v>
      </c>
      <c r="B45" s="17"/>
      <c r="C45" s="26" t="s">
        <v>5</v>
      </c>
      <c r="D45" s="27">
        <v>0</v>
      </c>
      <c r="E45" s="4"/>
    </row>
    <row r="46" spans="1:5" ht="14.5" x14ac:dyDescent="0.35">
      <c r="A46" s="10" t="s">
        <v>9</v>
      </c>
      <c r="B46" s="17"/>
      <c r="C46" s="26" t="s">
        <v>5</v>
      </c>
      <c r="D46" s="27">
        <v>0</v>
      </c>
      <c r="E46" s="4"/>
    </row>
    <row r="47" spans="1:5" ht="14.5" x14ac:dyDescent="0.35">
      <c r="A47" s="10" t="s">
        <v>9</v>
      </c>
      <c r="B47" s="17"/>
      <c r="C47" s="26" t="s">
        <v>5</v>
      </c>
      <c r="D47" s="27">
        <v>0</v>
      </c>
      <c r="E47" s="4"/>
    </row>
    <row r="48" spans="1:5" ht="14.5" x14ac:dyDescent="0.35">
      <c r="A48" s="10" t="s">
        <v>9</v>
      </c>
      <c r="B48" s="17"/>
      <c r="C48" s="26" t="s">
        <v>5</v>
      </c>
      <c r="D48" s="27">
        <v>0</v>
      </c>
      <c r="E48" s="4"/>
    </row>
    <row r="49" spans="1:9" ht="15" thickBot="1" x14ac:dyDescent="0.4">
      <c r="A49" s="31" t="s">
        <v>10</v>
      </c>
      <c r="B49" s="32"/>
      <c r="C49" s="33"/>
      <c r="D49" s="34">
        <f>SUM(D30:D48)</f>
        <v>0</v>
      </c>
      <c r="E49" s="4"/>
      <c r="F49" s="83"/>
      <c r="G49" s="83"/>
      <c r="H49" s="83"/>
      <c r="I49" s="83"/>
    </row>
    <row r="50" spans="1:9" ht="14.5" x14ac:dyDescent="0.35">
      <c r="A50" s="4"/>
      <c r="B50" s="5"/>
      <c r="C50" s="4"/>
      <c r="D50" s="35"/>
      <c r="E50" s="4"/>
    </row>
    <row r="51" spans="1:9" ht="15" thickBot="1" x14ac:dyDescent="0.4">
      <c r="A51" s="7" t="s">
        <v>82</v>
      </c>
      <c r="B51" s="5"/>
      <c r="C51" s="7" t="s">
        <v>11</v>
      </c>
      <c r="D51" s="4"/>
      <c r="E51" s="4"/>
    </row>
    <row r="52" spans="1:9" ht="14.5" x14ac:dyDescent="0.35">
      <c r="A52" s="36" t="s">
        <v>12</v>
      </c>
      <c r="B52" s="37"/>
      <c r="C52" s="37" t="s">
        <v>13</v>
      </c>
      <c r="D52" s="38">
        <v>0</v>
      </c>
      <c r="E52" s="125"/>
    </row>
    <row r="53" spans="1:9" ht="14.5" x14ac:dyDescent="0.35">
      <c r="A53" s="39" t="s">
        <v>12</v>
      </c>
      <c r="B53" s="26"/>
      <c r="C53" s="26" t="s">
        <v>13</v>
      </c>
      <c r="D53" s="11">
        <v>0</v>
      </c>
      <c r="E53" s="125"/>
    </row>
    <row r="54" spans="1:9" ht="14.5" x14ac:dyDescent="0.35">
      <c r="A54" s="39" t="s">
        <v>12</v>
      </c>
      <c r="B54" s="26"/>
      <c r="C54" s="26" t="s">
        <v>13</v>
      </c>
      <c r="D54" s="11">
        <v>0</v>
      </c>
      <c r="E54" s="125"/>
    </row>
    <row r="55" spans="1:9" ht="14.5" x14ac:dyDescent="0.35">
      <c r="A55" s="39" t="s">
        <v>12</v>
      </c>
      <c r="B55" s="26"/>
      <c r="C55" s="26" t="s">
        <v>13</v>
      </c>
      <c r="D55" s="11">
        <v>0</v>
      </c>
      <c r="E55" s="125"/>
    </row>
    <row r="56" spans="1:9" ht="14.5" x14ac:dyDescent="0.35">
      <c r="A56" s="39" t="s">
        <v>12</v>
      </c>
      <c r="B56" s="26"/>
      <c r="C56" s="26" t="s">
        <v>13</v>
      </c>
      <c r="D56" s="11">
        <v>0</v>
      </c>
      <c r="E56" s="125"/>
    </row>
    <row r="57" spans="1:9" ht="15" thickBot="1" x14ac:dyDescent="0.4">
      <c r="A57" s="40" t="s">
        <v>12</v>
      </c>
      <c r="B57" s="41"/>
      <c r="C57" s="41" t="s">
        <v>13</v>
      </c>
      <c r="D57" s="42">
        <v>0</v>
      </c>
      <c r="E57" s="125"/>
    </row>
    <row r="58" spans="1:9" ht="15" thickBot="1" x14ac:dyDescent="0.4">
      <c r="A58" s="43" t="s">
        <v>14</v>
      </c>
      <c r="B58" s="44"/>
      <c r="C58" s="45"/>
      <c r="D58" s="46">
        <f>SUM(D52:D57)</f>
        <v>0</v>
      </c>
      <c r="E58" s="125"/>
    </row>
    <row r="59" spans="1:9" ht="13" thickBot="1" x14ac:dyDescent="0.3">
      <c r="B59" s="2"/>
    </row>
    <row r="60" spans="1:9" ht="30" customHeight="1" thickBot="1" x14ac:dyDescent="0.4">
      <c r="A60" s="47" t="s">
        <v>86</v>
      </c>
      <c r="B60" s="48"/>
      <c r="C60" s="49"/>
      <c r="D60" s="126">
        <f>IF((D49-D58)&gt;D24,D24,(D49-D58))</f>
        <v>0</v>
      </c>
      <c r="E60" s="127"/>
    </row>
    <row r="61" spans="1:9" ht="13" x14ac:dyDescent="0.25">
      <c r="A61" s="55"/>
      <c r="C61" t="s">
        <v>85</v>
      </c>
    </row>
    <row r="62" spans="1:9" ht="13" x14ac:dyDescent="0.25">
      <c r="A62" s="55"/>
    </row>
    <row r="63" spans="1:9" ht="13" x14ac:dyDescent="0.25">
      <c r="A63" s="55"/>
    </row>
    <row r="64" spans="1:9" ht="13" x14ac:dyDescent="0.25">
      <c r="A64" s="55"/>
    </row>
    <row r="65" spans="1:4" x14ac:dyDescent="0.25">
      <c r="A65" s="56"/>
    </row>
    <row r="66" spans="1:4" ht="21" x14ac:dyDescent="0.5">
      <c r="A66" s="6" t="s">
        <v>52</v>
      </c>
      <c r="B66" s="2"/>
    </row>
    <row r="67" spans="1:4" x14ac:dyDescent="0.25">
      <c r="A67" s="90" t="s">
        <v>53</v>
      </c>
      <c r="B67" s="2"/>
    </row>
    <row r="68" spans="1:4" ht="26" x14ac:dyDescent="0.6">
      <c r="A68" s="90"/>
      <c r="B68" s="2"/>
      <c r="D68" s="52"/>
    </row>
    <row r="69" spans="1:4" x14ac:dyDescent="0.25">
      <c r="A69" s="90"/>
      <c r="B69" s="2"/>
    </row>
    <row r="70" spans="1:4" ht="26" x14ac:dyDescent="0.6">
      <c r="A70" s="50" t="s">
        <v>39</v>
      </c>
      <c r="B70" s="51"/>
      <c r="C70" s="52"/>
    </row>
    <row r="72" spans="1:4" ht="14.5" x14ac:dyDescent="0.25">
      <c r="A72" s="53" t="s">
        <v>40</v>
      </c>
    </row>
    <row r="73" spans="1:4" ht="14.5" x14ac:dyDescent="0.25">
      <c r="A73" s="53"/>
    </row>
    <row r="74" spans="1:4" ht="14.5" x14ac:dyDescent="0.25">
      <c r="A74" s="54" t="s">
        <v>15</v>
      </c>
    </row>
    <row r="75" spans="1:4" ht="13" x14ac:dyDescent="0.25">
      <c r="A75" s="55" t="s">
        <v>16</v>
      </c>
    </row>
    <row r="76" spans="1:4" ht="13" x14ac:dyDescent="0.25">
      <c r="A76" s="55" t="s">
        <v>17</v>
      </c>
    </row>
    <row r="77" spans="1:4" x14ac:dyDescent="0.25">
      <c r="A77" s="56"/>
    </row>
    <row r="78" spans="1:4" ht="21.5" thickBot="1" x14ac:dyDescent="0.55000000000000004">
      <c r="A78" s="19" t="s">
        <v>41</v>
      </c>
    </row>
    <row r="79" spans="1:4" ht="50" x14ac:dyDescent="0.25">
      <c r="A79" s="57" t="s">
        <v>18</v>
      </c>
      <c r="B79" s="58" t="s">
        <v>42</v>
      </c>
    </row>
    <row r="80" spans="1:4" ht="14.5" x14ac:dyDescent="0.25">
      <c r="A80" s="91" t="s">
        <v>19</v>
      </c>
      <c r="B80" s="92">
        <v>0</v>
      </c>
    </row>
    <row r="81" spans="1:4" x14ac:dyDescent="0.25">
      <c r="A81" s="93"/>
      <c r="B81" s="92">
        <v>0</v>
      </c>
    </row>
    <row r="82" spans="1:4" x14ac:dyDescent="0.25">
      <c r="A82" s="93"/>
      <c r="B82" s="92">
        <v>0</v>
      </c>
    </row>
    <row r="83" spans="1:4" x14ac:dyDescent="0.25">
      <c r="A83" s="93"/>
      <c r="B83" s="92">
        <v>0</v>
      </c>
    </row>
    <row r="84" spans="1:4" x14ac:dyDescent="0.25">
      <c r="A84" s="93"/>
      <c r="B84" s="92">
        <v>0</v>
      </c>
    </row>
    <row r="85" spans="1:4" x14ac:dyDescent="0.25">
      <c r="A85" s="93"/>
      <c r="B85" s="92">
        <v>0</v>
      </c>
    </row>
    <row r="86" spans="1:4" x14ac:dyDescent="0.25">
      <c r="A86" s="93"/>
      <c r="B86" s="92">
        <v>0</v>
      </c>
    </row>
    <row r="87" spans="1:4" ht="15" thickBot="1" x14ac:dyDescent="0.3">
      <c r="A87" s="60" t="s">
        <v>20</v>
      </c>
      <c r="B87" s="34">
        <f>SUM(B80:B86)</f>
        <v>0</v>
      </c>
    </row>
    <row r="88" spans="1:4" ht="14.5" x14ac:dyDescent="0.25">
      <c r="A88" s="61" t="s">
        <v>21</v>
      </c>
      <c r="B88" s="62"/>
    </row>
    <row r="89" spans="1:4" ht="14.5" x14ac:dyDescent="0.25">
      <c r="A89" s="63"/>
      <c r="B89" s="63"/>
    </row>
    <row r="90" spans="1:4" x14ac:dyDescent="0.25">
      <c r="A90" s="56"/>
    </row>
    <row r="91" spans="1:4" ht="21.5" thickBot="1" x14ac:dyDescent="0.55000000000000004">
      <c r="A91" s="19" t="s">
        <v>22</v>
      </c>
    </row>
    <row r="92" spans="1:4" ht="25" x14ac:dyDescent="0.25">
      <c r="A92" s="94" t="s">
        <v>43</v>
      </c>
      <c r="B92" s="95">
        <v>0</v>
      </c>
    </row>
    <row r="93" spans="1:4" ht="13" thickBot="1" x14ac:dyDescent="0.3">
      <c r="A93" s="64" t="s">
        <v>23</v>
      </c>
      <c r="B93" s="65">
        <f>B92</f>
        <v>0</v>
      </c>
    </row>
    <row r="94" spans="1:4" ht="14.5" x14ac:dyDescent="0.35">
      <c r="B94" s="66"/>
      <c r="D94" s="4"/>
    </row>
    <row r="95" spans="1:4" ht="15" thickBot="1" x14ac:dyDescent="0.4">
      <c r="B95" s="66"/>
      <c r="D95" s="4"/>
    </row>
    <row r="96" spans="1:4" ht="21" x14ac:dyDescent="0.5">
      <c r="A96" s="67" t="s">
        <v>54</v>
      </c>
      <c r="B96" s="68"/>
      <c r="C96" s="69" t="s">
        <v>24</v>
      </c>
      <c r="D96" s="4"/>
    </row>
    <row r="97" spans="1:4" ht="14.5" x14ac:dyDescent="0.35">
      <c r="A97" s="96"/>
      <c r="B97" s="97">
        <v>0</v>
      </c>
      <c r="C97" s="98"/>
    </row>
    <row r="98" spans="1:4" ht="14.5" x14ac:dyDescent="0.35">
      <c r="A98" s="96"/>
      <c r="B98" s="97">
        <v>0</v>
      </c>
      <c r="C98" s="98"/>
    </row>
    <row r="99" spans="1:4" ht="14.5" x14ac:dyDescent="0.25">
      <c r="A99" s="93"/>
      <c r="B99" s="97">
        <v>0</v>
      </c>
      <c r="C99" s="99"/>
    </row>
    <row r="100" spans="1:4" ht="13" thickBot="1" x14ac:dyDescent="0.3">
      <c r="A100" s="64" t="s">
        <v>25</v>
      </c>
      <c r="B100" s="70">
        <f>SUM(B97:B99)</f>
        <v>0</v>
      </c>
      <c r="C100" s="71"/>
    </row>
    <row r="101" spans="1:4" x14ac:dyDescent="0.25">
      <c r="B101" s="66"/>
    </row>
    <row r="102" spans="1:4" x14ac:dyDescent="0.25">
      <c r="B102" s="66"/>
    </row>
    <row r="103" spans="1:4" ht="21" x14ac:dyDescent="0.25">
      <c r="A103" s="72" t="s">
        <v>44</v>
      </c>
    </row>
    <row r="104" spans="1:4" ht="21" x14ac:dyDescent="0.25">
      <c r="A104" s="72" t="s">
        <v>45</v>
      </c>
    </row>
    <row r="105" spans="1:4" x14ac:dyDescent="0.25">
      <c r="A105" t="s">
        <v>26</v>
      </c>
    </row>
    <row r="106" spans="1:4" x14ac:dyDescent="0.25">
      <c r="A106" t="s">
        <v>27</v>
      </c>
    </row>
    <row r="107" spans="1:4" ht="13" thickBot="1" x14ac:dyDescent="0.3">
      <c r="A107" t="s">
        <v>48</v>
      </c>
    </row>
    <row r="108" spans="1:4" ht="25" x14ac:dyDescent="0.25">
      <c r="A108" s="57" t="s">
        <v>28</v>
      </c>
      <c r="B108" s="73" t="s">
        <v>29</v>
      </c>
      <c r="C108" s="74" t="s">
        <v>55</v>
      </c>
      <c r="D108" s="86"/>
    </row>
    <row r="109" spans="1:4" ht="14.5" x14ac:dyDescent="0.25">
      <c r="A109" s="100" t="s">
        <v>30</v>
      </c>
      <c r="B109" s="101">
        <v>0</v>
      </c>
      <c r="C109" s="102"/>
    </row>
    <row r="110" spans="1:4" ht="14.5" x14ac:dyDescent="0.25">
      <c r="A110" s="100"/>
      <c r="B110" s="101">
        <v>0</v>
      </c>
      <c r="C110" s="102"/>
    </row>
    <row r="111" spans="1:4" ht="14.5" x14ac:dyDescent="0.25">
      <c r="A111" s="100"/>
      <c r="B111" s="101">
        <v>0</v>
      </c>
      <c r="C111" s="102"/>
    </row>
    <row r="112" spans="1:4" x14ac:dyDescent="0.25">
      <c r="A112" s="103"/>
      <c r="B112" s="101">
        <v>0</v>
      </c>
      <c r="C112" s="102"/>
    </row>
    <row r="113" spans="1:3" x14ac:dyDescent="0.25">
      <c r="A113" s="103"/>
      <c r="B113" s="101">
        <v>0</v>
      </c>
      <c r="C113" s="102"/>
    </row>
    <row r="114" spans="1:3" x14ac:dyDescent="0.25">
      <c r="A114" s="93"/>
      <c r="B114" s="101">
        <v>0</v>
      </c>
      <c r="C114" s="99"/>
    </row>
    <row r="115" spans="1:3" x14ac:dyDescent="0.25">
      <c r="A115" s="93"/>
      <c r="B115" s="101">
        <v>0</v>
      </c>
      <c r="C115" s="99"/>
    </row>
    <row r="116" spans="1:3" x14ac:dyDescent="0.25">
      <c r="A116" s="93"/>
      <c r="B116" s="101">
        <v>0</v>
      </c>
      <c r="C116" s="99"/>
    </row>
    <row r="117" spans="1:3" ht="25.5" thickBot="1" x14ac:dyDescent="0.3">
      <c r="A117" s="75" t="s">
        <v>31</v>
      </c>
      <c r="B117" s="76">
        <f>SUM(B109:B116)</f>
        <v>0</v>
      </c>
      <c r="C117" s="71"/>
    </row>
    <row r="118" spans="1:3" x14ac:dyDescent="0.25">
      <c r="A118" s="56"/>
    </row>
    <row r="119" spans="1:3" x14ac:dyDescent="0.25">
      <c r="A119" s="56"/>
    </row>
    <row r="120" spans="1:3" ht="21.5" thickBot="1" x14ac:dyDescent="0.3">
      <c r="A120" s="72" t="s">
        <v>46</v>
      </c>
    </row>
    <row r="121" spans="1:3" x14ac:dyDescent="0.25">
      <c r="A121" s="57" t="s">
        <v>32</v>
      </c>
      <c r="B121" s="77">
        <f>B87</f>
        <v>0</v>
      </c>
    </row>
    <row r="122" spans="1:3" x14ac:dyDescent="0.25">
      <c r="A122" s="59" t="s">
        <v>33</v>
      </c>
      <c r="B122" s="13">
        <f>B93</f>
        <v>0</v>
      </c>
    </row>
    <row r="123" spans="1:3" x14ac:dyDescent="0.25">
      <c r="A123" s="59" t="s">
        <v>34</v>
      </c>
      <c r="B123" s="13">
        <f>B100</f>
        <v>0</v>
      </c>
    </row>
    <row r="124" spans="1:3" ht="25" x14ac:dyDescent="0.25">
      <c r="A124" s="78" t="s">
        <v>35</v>
      </c>
      <c r="B124" s="13">
        <f>SUM(B121:B123)</f>
        <v>0</v>
      </c>
    </row>
    <row r="125" spans="1:3" x14ac:dyDescent="0.25">
      <c r="A125" s="59"/>
      <c r="B125" s="79"/>
    </row>
    <row r="126" spans="1:3" ht="25" x14ac:dyDescent="0.25">
      <c r="A126" s="78" t="s">
        <v>36</v>
      </c>
      <c r="B126" s="13">
        <f>B117</f>
        <v>0</v>
      </c>
    </row>
    <row r="127" spans="1:3" ht="25.5" thickBot="1" x14ac:dyDescent="0.3">
      <c r="A127" s="80" t="s">
        <v>37</v>
      </c>
      <c r="B127" s="81">
        <f>B124-B126</f>
        <v>0</v>
      </c>
    </row>
    <row r="128" spans="1:3" x14ac:dyDescent="0.25">
      <c r="B128" s="2"/>
    </row>
    <row r="129" spans="1:2" ht="18.5" thickBot="1" x14ac:dyDescent="0.45">
      <c r="A129" s="87" t="s">
        <v>50</v>
      </c>
      <c r="B129" s="2"/>
    </row>
    <row r="130" spans="1:2" x14ac:dyDescent="0.25">
      <c r="A130" s="131" t="s">
        <v>56</v>
      </c>
      <c r="B130" s="132"/>
    </row>
    <row r="131" spans="1:2" x14ac:dyDescent="0.25">
      <c r="A131" s="133"/>
      <c r="B131" s="134"/>
    </row>
    <row r="132" spans="1:2" x14ac:dyDescent="0.25">
      <c r="A132" s="133"/>
      <c r="B132" s="134"/>
    </row>
    <row r="133" spans="1:2" ht="13" thickBot="1" x14ac:dyDescent="0.3">
      <c r="A133" s="129"/>
      <c r="B133" s="88">
        <f>IF(B127&gt;5000, D60,5000)</f>
        <v>5000</v>
      </c>
    </row>
    <row r="134" spans="1:2" ht="38" thickBot="1" x14ac:dyDescent="0.3">
      <c r="A134" s="130" t="s">
        <v>51</v>
      </c>
      <c r="B134" s="89">
        <f>MAX(D60-IF(B127&gt;B133,B127-B133,0),0)</f>
        <v>0</v>
      </c>
    </row>
  </sheetData>
  <mergeCells count="1">
    <mergeCell ref="A130:B1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Begroting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dcterms:created xsi:type="dcterms:W3CDTF">2026-07-16T12:20:00Z</dcterms:created>
  <dcterms:modified xsi:type="dcterms:W3CDTF">2026-08-11T11:52:06Z</dcterms:modified>
</cp:coreProperties>
</file>