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Documenten\VVE\"/>
    </mc:Choice>
  </mc:AlternateContent>
  <bookViews>
    <workbookView xWindow="0" yWindow="465" windowWidth="28800" windowHeight="16440"/>
  </bookViews>
  <sheets>
    <sheet name="Berekening subsidie" sheetId="1" r:id="rId1"/>
  </sheets>
  <definedNames>
    <definedName name="_xlnm.Print_Area" localSheetId="0">'Berekening subsidie'!$A$1:$S$99</definedName>
  </definedNames>
  <calcPr calcId="162913"/>
</workbook>
</file>

<file path=xl/calcChain.xml><?xml version="1.0" encoding="utf-8"?>
<calcChain xmlns="http://schemas.openxmlformats.org/spreadsheetml/2006/main">
  <c r="P4" i="1" l="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2" i="1"/>
  <c r="I3" i="1" l="1"/>
  <c r="S36" i="1" l="1"/>
  <c r="S35" i="1"/>
  <c r="S34" i="1"/>
  <c r="S33" i="1"/>
  <c r="S32" i="1"/>
  <c r="S31" i="1"/>
  <c r="S30" i="1"/>
  <c r="S29" i="1"/>
  <c r="S28" i="1"/>
  <c r="S27" i="1"/>
  <c r="S26" i="1"/>
  <c r="S25" i="1"/>
  <c r="S24" i="1"/>
  <c r="S23" i="1"/>
  <c r="S22" i="1"/>
  <c r="S21" i="1"/>
  <c r="S20" i="1"/>
  <c r="S19" i="1"/>
  <c r="S18" i="1"/>
  <c r="S17" i="1"/>
  <c r="S14" i="1"/>
  <c r="S13" i="1"/>
  <c r="S12" i="1"/>
  <c r="S10" i="1"/>
  <c r="S9" i="1"/>
  <c r="S8" i="1"/>
  <c r="S7" i="1"/>
  <c r="S6" i="1"/>
  <c r="S5" i="1"/>
  <c r="S4" i="1"/>
  <c r="J2" i="1" l="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F37" i="1" l="1"/>
  <c r="I2" i="1" l="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Q36" i="1" l="1"/>
  <c r="Q35" i="1"/>
  <c r="Q34" i="1"/>
  <c r="Q33" i="1"/>
  <c r="Q32" i="1"/>
  <c r="Q31" i="1"/>
  <c r="Q29" i="1"/>
  <c r="Q28" i="1"/>
  <c r="Q27" i="1"/>
  <c r="Q26" i="1"/>
  <c r="Q25" i="1"/>
  <c r="Q24" i="1"/>
  <c r="Q23" i="1"/>
  <c r="Q22" i="1"/>
  <c r="Q21" i="1"/>
  <c r="Q20" i="1"/>
  <c r="Q19" i="1"/>
  <c r="Q18" i="1"/>
  <c r="Q17" i="1"/>
  <c r="Q16" i="1"/>
  <c r="Q15" i="1"/>
  <c r="Q14" i="1"/>
  <c r="Q13" i="1"/>
  <c r="Q12" i="1"/>
  <c r="Q11" i="1"/>
  <c r="Q10" i="1"/>
  <c r="Q9" i="1"/>
  <c r="Q8" i="1"/>
  <c r="Q7" i="1"/>
  <c r="Q6" i="1"/>
  <c r="Q5" i="1"/>
  <c r="Q4" i="1"/>
  <c r="Q3" i="1"/>
  <c r="Q2" i="1"/>
  <c r="G30" i="1" l="1"/>
  <c r="G36" i="1"/>
  <c r="G35" i="1"/>
  <c r="G34" i="1"/>
  <c r="H34" i="1" s="1"/>
  <c r="R34" i="1" s="1"/>
  <c r="G33" i="1"/>
  <c r="H33" i="1" s="1"/>
  <c r="R33" i="1" s="1"/>
  <c r="G32" i="1"/>
  <c r="G31" i="1"/>
  <c r="G29" i="1"/>
  <c r="G28" i="1"/>
  <c r="G27" i="1"/>
  <c r="G26" i="1"/>
  <c r="G25" i="1"/>
  <c r="H25" i="1" s="1"/>
  <c r="R25" i="1" s="1"/>
  <c r="G24" i="1"/>
  <c r="G23" i="1"/>
  <c r="G22" i="1"/>
  <c r="G21" i="1"/>
  <c r="G20" i="1"/>
  <c r="G19" i="1"/>
  <c r="H19" i="1" s="1"/>
  <c r="R19" i="1" s="1"/>
  <c r="G18" i="1"/>
  <c r="H18" i="1" s="1"/>
  <c r="R18" i="1" s="1"/>
  <c r="G17" i="1"/>
  <c r="H17" i="1" s="1"/>
  <c r="R17" i="1" s="1"/>
  <c r="G16" i="1"/>
  <c r="G15" i="1"/>
  <c r="G14" i="1"/>
  <c r="G13" i="1"/>
  <c r="G12" i="1"/>
  <c r="G11" i="1"/>
  <c r="G10" i="1"/>
  <c r="G9" i="1"/>
  <c r="G8" i="1"/>
  <c r="G7" i="1"/>
  <c r="G6" i="1"/>
  <c r="G5" i="1"/>
  <c r="G4" i="1"/>
  <c r="G3" i="1"/>
  <c r="G2" i="1"/>
  <c r="O30" i="1" l="1"/>
  <c r="K30" i="1"/>
  <c r="M5" i="1"/>
  <c r="K5" i="1"/>
  <c r="H5" i="1"/>
  <c r="R5" i="1" s="1"/>
  <c r="O29" i="1"/>
  <c r="K29" i="1"/>
  <c r="H29" i="1"/>
  <c r="R29" i="1" s="1"/>
  <c r="O17" i="1"/>
  <c r="M17" i="1"/>
  <c r="K17" i="1"/>
  <c r="O22" i="1"/>
  <c r="K22" i="1"/>
  <c r="H22" i="1"/>
  <c r="R22" i="1" s="1"/>
  <c r="O13" i="1"/>
  <c r="K13" i="1"/>
  <c r="H13" i="1"/>
  <c r="R13" i="1" s="1"/>
  <c r="O25" i="1"/>
  <c r="M25" i="1"/>
  <c r="K25" i="1"/>
  <c r="O2" i="1"/>
  <c r="K2" i="1"/>
  <c r="H2" i="1"/>
  <c r="O14" i="1"/>
  <c r="K14" i="1"/>
  <c r="H14" i="1"/>
  <c r="R14" i="1" s="1"/>
  <c r="O7" i="1"/>
  <c r="K7" i="1"/>
  <c r="H7" i="1"/>
  <c r="R7" i="1" s="1"/>
  <c r="O27" i="1"/>
  <c r="K27" i="1"/>
  <c r="H27" i="1"/>
  <c r="R27" i="1" s="1"/>
  <c r="O9" i="1"/>
  <c r="K9" i="1"/>
  <c r="H9" i="1"/>
  <c r="R9" i="1" s="1"/>
  <c r="M21" i="1"/>
  <c r="K21" i="1"/>
  <c r="H21" i="1"/>
  <c r="R21" i="1" s="1"/>
  <c r="O33" i="1"/>
  <c r="K33" i="1"/>
  <c r="O6" i="1"/>
  <c r="K6" i="1"/>
  <c r="H6" i="1"/>
  <c r="R6" i="1" s="1"/>
  <c r="O10" i="1"/>
  <c r="K10" i="1"/>
  <c r="H10" i="1"/>
  <c r="R10" i="1" s="1"/>
  <c r="O18" i="1"/>
  <c r="M18" i="1"/>
  <c r="K18" i="1"/>
  <c r="O26" i="1"/>
  <c r="K26" i="1"/>
  <c r="H26" i="1"/>
  <c r="R26" i="1" s="1"/>
  <c r="O34" i="1"/>
  <c r="K34" i="1"/>
  <c r="Q30" i="1"/>
  <c r="H30" i="1"/>
  <c r="R30" i="1" s="1"/>
  <c r="H3" i="1"/>
  <c r="M3" i="1"/>
  <c r="K3" i="1"/>
  <c r="H11" i="1"/>
  <c r="O11" i="1"/>
  <c r="K11" i="1"/>
  <c r="H15" i="1"/>
  <c r="O15" i="1"/>
  <c r="K15" i="1"/>
  <c r="O19" i="1"/>
  <c r="M19" i="1"/>
  <c r="K19" i="1"/>
  <c r="O23" i="1"/>
  <c r="K23" i="1"/>
  <c r="H23" i="1"/>
  <c r="R23" i="1" s="1"/>
  <c r="H31" i="1"/>
  <c r="R31" i="1" s="1"/>
  <c r="O31" i="1"/>
  <c r="K31" i="1"/>
  <c r="O35" i="1"/>
  <c r="K35" i="1"/>
  <c r="H35" i="1"/>
  <c r="R35" i="1" s="1"/>
  <c r="M4" i="1"/>
  <c r="K4" i="1"/>
  <c r="H4" i="1"/>
  <c r="R4" i="1" s="1"/>
  <c r="H8" i="1"/>
  <c r="R8" i="1" s="1"/>
  <c r="O8" i="1"/>
  <c r="K8" i="1"/>
  <c r="O12" i="1"/>
  <c r="K12" i="1"/>
  <c r="H12" i="1"/>
  <c r="R12" i="1" s="1"/>
  <c r="O16" i="1"/>
  <c r="K16" i="1"/>
  <c r="H16" i="1"/>
  <c r="H20" i="1"/>
  <c r="R20" i="1" s="1"/>
  <c r="O20" i="1"/>
  <c r="K20" i="1"/>
  <c r="O24" i="1"/>
  <c r="M24" i="1"/>
  <c r="H24" i="1"/>
  <c r="R24" i="1" s="1"/>
  <c r="H28" i="1"/>
  <c r="R28" i="1" s="1"/>
  <c r="O28" i="1"/>
  <c r="K28" i="1"/>
  <c r="O32" i="1"/>
  <c r="K32" i="1"/>
  <c r="H32" i="1"/>
  <c r="R32" i="1" s="1"/>
  <c r="O36" i="1"/>
  <c r="K36" i="1"/>
  <c r="H36" i="1"/>
  <c r="R36" i="1" s="1"/>
  <c r="R3" i="1" l="1"/>
  <c r="S3" i="1"/>
  <c r="R11" i="1"/>
  <c r="S11" i="1"/>
  <c r="R15" i="1"/>
  <c r="S15" i="1"/>
  <c r="R16" i="1"/>
  <c r="S16" i="1"/>
  <c r="R2" i="1"/>
  <c r="S2" i="1"/>
  <c r="D85" i="1"/>
  <c r="D83" i="1"/>
  <c r="D70" i="1"/>
  <c r="D68" i="1"/>
  <c r="D55" i="1"/>
  <c r="D53" i="1"/>
  <c r="D45" i="1"/>
  <c r="D44" i="1"/>
  <c r="K24" i="1" l="1"/>
  <c r="I1" i="1"/>
  <c r="M2" i="1"/>
  <c r="M9" i="1"/>
  <c r="M10" i="1"/>
  <c r="M35" i="1"/>
  <c r="M16" i="1"/>
  <c r="M20" i="1"/>
  <c r="M32" i="1"/>
  <c r="M12" i="1"/>
  <c r="M30" i="1"/>
  <c r="M27" i="1"/>
  <c r="M6" i="1"/>
  <c r="M15" i="1"/>
  <c r="M28" i="1"/>
  <c r="M29" i="1"/>
  <c r="M13" i="1"/>
  <c r="M7" i="1"/>
  <c r="M26" i="1"/>
  <c r="M34" i="1"/>
  <c r="M11" i="1"/>
  <c r="M23" i="1"/>
  <c r="M31" i="1"/>
  <c r="M22" i="1"/>
  <c r="M14" i="1"/>
  <c r="M33" i="1"/>
  <c r="M8" i="1"/>
  <c r="M36" i="1"/>
  <c r="O5" i="1"/>
  <c r="O21" i="1"/>
  <c r="O3" i="1"/>
  <c r="O4" i="1"/>
  <c r="D47" i="1"/>
  <c r="J37" i="1"/>
  <c r="I37" i="1" l="1"/>
  <c r="E37" i="1" l="1"/>
  <c r="P3" i="1" s="1"/>
  <c r="D37" i="1"/>
  <c r="N4" i="1" l="1"/>
  <c r="N8" i="1"/>
  <c r="N12" i="1"/>
  <c r="N16" i="1"/>
  <c r="N20" i="1"/>
  <c r="N24" i="1"/>
  <c r="N28" i="1"/>
  <c r="N32" i="1"/>
  <c r="N36" i="1"/>
  <c r="L5" i="1"/>
  <c r="L9" i="1"/>
  <c r="L13" i="1"/>
  <c r="L17" i="1"/>
  <c r="L21" i="1"/>
  <c r="L25" i="1"/>
  <c r="L29" i="1"/>
  <c r="L33" i="1"/>
  <c r="L2" i="1"/>
  <c r="N22" i="1"/>
  <c r="N34" i="1"/>
  <c r="L7" i="1"/>
  <c r="L19" i="1"/>
  <c r="L27" i="1"/>
  <c r="N3" i="1"/>
  <c r="N15" i="1"/>
  <c r="N27" i="1"/>
  <c r="L4" i="1"/>
  <c r="L16" i="1"/>
  <c r="L24" i="1"/>
  <c r="L32" i="1"/>
  <c r="N5" i="1"/>
  <c r="N9" i="1"/>
  <c r="N13" i="1"/>
  <c r="N17" i="1"/>
  <c r="N21" i="1"/>
  <c r="N25" i="1"/>
  <c r="N29" i="1"/>
  <c r="N33" i="1"/>
  <c r="N2" i="1"/>
  <c r="L6" i="1"/>
  <c r="L10" i="1"/>
  <c r="L14" i="1"/>
  <c r="L18" i="1"/>
  <c r="L22" i="1"/>
  <c r="L26" i="1"/>
  <c r="L30" i="1"/>
  <c r="L34" i="1"/>
  <c r="N10" i="1"/>
  <c r="N18" i="1"/>
  <c r="N26" i="1"/>
  <c r="L3" i="1"/>
  <c r="L11" i="1"/>
  <c r="L23" i="1"/>
  <c r="L31" i="1"/>
  <c r="L35" i="1"/>
  <c r="N7" i="1"/>
  <c r="N23" i="1"/>
  <c r="N35" i="1"/>
  <c r="L12" i="1"/>
  <c r="L28" i="1"/>
  <c r="N6" i="1"/>
  <c r="N14" i="1"/>
  <c r="N30" i="1"/>
  <c r="L15" i="1"/>
  <c r="N11" i="1"/>
  <c r="N19" i="1"/>
  <c r="N31" i="1"/>
  <c r="L8" i="1"/>
  <c r="L20" i="1"/>
  <c r="L36" i="1"/>
  <c r="T5" i="1"/>
  <c r="T13" i="1"/>
  <c r="T17" i="1"/>
  <c r="T21" i="1"/>
  <c r="T29" i="1"/>
  <c r="T33" i="1"/>
  <c r="T6" i="1"/>
  <c r="T30" i="1"/>
  <c r="T4" i="1"/>
  <c r="T12" i="1"/>
  <c r="T20" i="1"/>
  <c r="T32" i="1"/>
  <c r="T14" i="1"/>
  <c r="T3" i="1"/>
  <c r="T19" i="1"/>
  <c r="T27" i="1"/>
  <c r="T31" i="1"/>
  <c r="T35" i="1"/>
  <c r="T8" i="1"/>
  <c r="T24" i="1"/>
  <c r="Q37" i="1"/>
  <c r="G37" i="1"/>
  <c r="H37" i="1" s="1"/>
  <c r="T15" i="1" l="1"/>
  <c r="T2" i="1"/>
  <c r="T28" i="1"/>
  <c r="T18" i="1"/>
  <c r="T22" i="1"/>
  <c r="T11" i="1"/>
  <c r="T36" i="1"/>
  <c r="T23" i="1"/>
  <c r="T7" i="1"/>
  <c r="T16" i="1"/>
  <c r="T26" i="1"/>
  <c r="T34" i="1"/>
  <c r="T10" i="1"/>
  <c r="T25" i="1"/>
  <c r="T9" i="1"/>
  <c r="N37" i="1"/>
  <c r="L37" i="1"/>
  <c r="P37" i="1"/>
  <c r="O37" i="1"/>
  <c r="K37" i="1"/>
  <c r="M37" i="1"/>
  <c r="S37" i="1" l="1"/>
  <c r="R37" i="1"/>
  <c r="T37" i="1" l="1"/>
</calcChain>
</file>

<file path=xl/sharedStrings.xml><?xml version="1.0" encoding="utf-8"?>
<sst xmlns="http://schemas.openxmlformats.org/spreadsheetml/2006/main" count="111" uniqueCount="77">
  <si>
    <t>Naam locatie</t>
  </si>
  <si>
    <t>Totaal</t>
  </si>
  <si>
    <t>TOTAAL</t>
  </si>
  <si>
    <r>
      <t xml:space="preserve">B.1. Per voorschoolse locatie VVE met </t>
    </r>
    <r>
      <rPr>
        <b/>
        <u/>
        <sz val="10"/>
        <color indexed="8"/>
        <rFont val="Arial"/>
        <family val="2"/>
      </rPr>
      <t>minder dan 10 peuters</t>
    </r>
    <r>
      <rPr>
        <sz val="10"/>
        <color indexed="8"/>
        <rFont val="Arial"/>
        <family val="2"/>
      </rPr>
      <t xml:space="preserve"> in de leeftijd 2,5-4 op teldatum 1 oktober </t>
    </r>
    <r>
      <rPr>
        <sz val="10"/>
        <color indexed="8"/>
        <rFont val="Arial"/>
        <family val="2"/>
      </rPr>
      <t>voorafgaand aan het jaar van aanvragen:</t>
    </r>
  </si>
  <si>
    <t>Aantal uren</t>
  </si>
  <si>
    <t>Uurprijs</t>
  </si>
  <si>
    <t>Totaal per locatie</t>
  </si>
  <si>
    <t>Aandachtsfunctionaris voorschools 1 uur per week</t>
  </si>
  <si>
    <t>Logopedie</t>
  </si>
  <si>
    <t xml:space="preserve">Totaal basisbudget VVE </t>
  </si>
  <si>
    <t>Totaal basisbudget VVE</t>
  </si>
  <si>
    <r>
      <t xml:space="preserve">B.4. Extra middelen tbv </t>
    </r>
    <r>
      <rPr>
        <sz val="10"/>
        <color indexed="8"/>
        <rFont val="Arial"/>
        <family val="2"/>
      </rPr>
      <t>extra middelen basisbudget VVE tbv extra formatie en oudercontacten op voorschoolse VVE-locaties met hogere % geindiceerde kinderen (gebaseerd op teldatum 1 oktober in het jaar voorafgaand aan het jaar van aanvragen):</t>
    </r>
  </si>
  <si>
    <t>Berekening extra middelen tbv extra formatie en oudercontacten op locaties met hogere % geindiceerde kinderen</t>
  </si>
  <si>
    <t>bedrag per locatie</t>
  </si>
  <si>
    <t>Toekenning VVE-basisbudget voorschoolse locaties op basis van feitelijke aantallen op 1 oktober het jaar voorafgaand aan het jaar van aanvragen</t>
  </si>
  <si>
    <r>
      <t xml:space="preserve">Bij knelpunten is aanpassing mogelijk in een van de volgende situaties, indien </t>
    </r>
    <r>
      <rPr>
        <sz val="10"/>
        <color indexed="8"/>
        <rFont val="Arial"/>
        <family val="2"/>
      </rPr>
      <t>deze langer dan 1 maand en te voorzien de komende 2 maanden minimaal bestaat:</t>
    </r>
  </si>
  <si>
    <r>
      <t>A.</t>
    </r>
    <r>
      <rPr>
        <sz val="7"/>
        <color indexed="8"/>
        <rFont val="Times New Roman"/>
        <family val="1"/>
      </rPr>
      <t xml:space="preserve">     </t>
    </r>
    <r>
      <rPr>
        <b/>
        <sz val="10"/>
        <color indexed="8"/>
        <rFont val="Arial"/>
        <family val="2"/>
      </rPr>
      <t>aanpassing op grond van aantal geindiceerde kinderen:</t>
    </r>
    <r>
      <rPr>
        <sz val="10"/>
        <color indexed="8"/>
        <rFont val="Arial"/>
        <family val="2"/>
      </rPr>
      <t xml:space="preserve"> </t>
    </r>
  </si>
  <si>
    <r>
      <t>·</t>
    </r>
    <r>
      <rPr>
        <sz val="7"/>
        <color indexed="8"/>
        <rFont val="Times New Roman"/>
        <family val="1"/>
      </rPr>
      <t xml:space="preserve">       </t>
    </r>
    <r>
      <rPr>
        <sz val="10"/>
        <color indexed="8"/>
        <rFont val="Arial"/>
        <family val="2"/>
      </rPr>
      <t>bij meer dan 10 doelgroepkinderen extra dan aantal op 1 okt </t>
    </r>
    <r>
      <rPr>
        <sz val="10"/>
        <color indexed="8"/>
        <rFont val="Arial"/>
        <family val="2"/>
      </rPr>
      <t>voorafgaand aan het jaar van aanvragen</t>
    </r>
  </si>
  <si>
    <r>
      <t>B.</t>
    </r>
    <r>
      <rPr>
        <b/>
        <sz val="7"/>
        <color indexed="8"/>
        <rFont val="Times New Roman"/>
        <family val="1"/>
      </rPr>
      <t xml:space="preserve">    </t>
    </r>
    <r>
      <rPr>
        <b/>
        <sz val="10"/>
        <color indexed="8"/>
        <rFont val="Arial"/>
        <family val="2"/>
      </rPr>
      <t xml:space="preserve">aanpassing obv aantal kinderen: </t>
    </r>
  </si>
  <si>
    <r>
      <t>·</t>
    </r>
    <r>
      <rPr>
        <sz val="7"/>
        <color indexed="8"/>
        <rFont val="Times New Roman"/>
        <family val="1"/>
      </rPr>
      <t xml:space="preserve">       </t>
    </r>
    <r>
      <rPr>
        <sz val="10"/>
        <color indexed="8"/>
        <rFont val="Arial"/>
        <family val="2"/>
      </rPr>
      <t xml:space="preserve">bij meer dan 16 kinderen tov teldatum 1 okt </t>
    </r>
    <r>
      <rPr>
        <b/>
        <sz val="10"/>
        <color indexed="8"/>
        <rFont val="Arial"/>
        <family val="2"/>
      </rPr>
      <t>voorafgaand aan het jaar van aanvragen</t>
    </r>
    <r>
      <rPr>
        <sz val="10"/>
        <color indexed="8"/>
        <rFont val="Arial"/>
        <family val="2"/>
      </rPr>
      <t xml:space="preserve"> én een totaal aantal van boven de 45 kinderen</t>
    </r>
  </si>
  <si>
    <r>
      <t>C.</t>
    </r>
    <r>
      <rPr>
        <sz val="7"/>
        <color indexed="8"/>
        <rFont val="Times New Roman"/>
        <family val="1"/>
      </rPr>
      <t xml:space="preserve">    </t>
    </r>
    <r>
      <rPr>
        <b/>
        <sz val="10"/>
        <color indexed="8"/>
        <rFont val="Arial"/>
        <family val="2"/>
      </rPr>
      <t xml:space="preserve">aanpassing obv % geïndiceerde kinderen: </t>
    </r>
    <r>
      <rPr>
        <sz val="10"/>
        <color indexed="8"/>
        <rFont val="Arial"/>
        <family val="2"/>
      </rPr>
      <t xml:space="preserve"> </t>
    </r>
  </si>
  <si>
    <r>
      <t>·</t>
    </r>
    <r>
      <rPr>
        <sz val="7"/>
        <color indexed="8"/>
        <rFont val="Times New Roman"/>
        <family val="1"/>
      </rPr>
      <t xml:space="preserve">       </t>
    </r>
    <r>
      <rPr>
        <sz val="10"/>
        <color indexed="8"/>
        <rFont val="Arial"/>
        <family val="2"/>
      </rPr>
      <t>bij een verschil van meer dan 40% indien alleen obv % wordt aangevraagd</t>
    </r>
  </si>
  <si>
    <r>
      <t>·</t>
    </r>
    <r>
      <rPr>
        <sz val="7"/>
        <color indexed="8"/>
        <rFont val="Times New Roman"/>
        <family val="1"/>
      </rPr>
      <t xml:space="preserve">       </t>
    </r>
    <r>
      <rPr>
        <sz val="10"/>
        <color indexed="8"/>
        <rFont val="Arial"/>
        <family val="2"/>
      </rPr>
      <t xml:space="preserve">bij een verschil van 20% of meer in combinatie met meer dan 10 geïndiceerde kinderen extra tov 1 okt </t>
    </r>
    <r>
      <rPr>
        <b/>
        <sz val="10"/>
        <color indexed="8"/>
        <rFont val="Arial"/>
        <family val="2"/>
      </rPr>
      <t>voorafgaand aan het jaar van aanvragen</t>
    </r>
  </si>
  <si>
    <t>Percentage kinderen met geindiceerde VVE-ondersteuningsbehoeften</t>
  </si>
  <si>
    <t>afgerond totaal aantal geindiceerde kinderen</t>
  </si>
  <si>
    <t>Totaal per kindcentrum</t>
  </si>
  <si>
    <t>Activiteitenbudget</t>
  </si>
  <si>
    <t>A. Per kindcentrum:</t>
  </si>
  <si>
    <t>Pedagogisch beleidsmedewerker coach VE**</t>
  </si>
  <si>
    <t>Aandachtsfunctionaris VVE en verbinding knooppunten t.b.v. voorschool 1 uur per week</t>
  </si>
  <si>
    <t>Aandachtsfunctionaris VVE en verbinding knooppunten t.b.v. vroegschool 2 uur per week</t>
  </si>
  <si>
    <t>PM</t>
  </si>
  <si>
    <r>
      <t xml:space="preserve">B.1.A*. Per voorschoolse locatie VVE met </t>
    </r>
    <r>
      <rPr>
        <b/>
        <u/>
        <sz val="10"/>
        <color theme="1"/>
        <rFont val="Arial"/>
        <family val="2"/>
      </rPr>
      <t>minder</t>
    </r>
    <r>
      <rPr>
        <b/>
        <sz val="10"/>
        <color theme="1"/>
        <rFont val="Arial"/>
        <family val="2"/>
      </rPr>
      <t xml:space="preserve"> dan 10 doelgroeppeuters op organisatieniveau in de leeftijd van 2,5-4 op teldatum 1 oktober voorafgaand aan het jaar van aanvragen:</t>
    </r>
  </si>
  <si>
    <r>
      <t xml:space="preserve">B.2. Per voorschoolse locatie VVE met </t>
    </r>
    <r>
      <rPr>
        <b/>
        <u/>
        <sz val="10"/>
        <color indexed="8"/>
        <rFont val="Arial"/>
        <family val="2"/>
      </rPr>
      <t>10 -45</t>
    </r>
    <r>
      <rPr>
        <u/>
        <sz val="10"/>
        <color indexed="8"/>
        <rFont val="Arial"/>
        <family val="2"/>
      </rPr>
      <t xml:space="preserve"> </t>
    </r>
    <r>
      <rPr>
        <b/>
        <u/>
        <sz val="10"/>
        <color indexed="8"/>
        <rFont val="Arial"/>
        <family val="2"/>
      </rPr>
      <t xml:space="preserve"> peuters</t>
    </r>
    <r>
      <rPr>
        <sz val="10"/>
        <color indexed="8"/>
        <rFont val="Arial"/>
        <family val="2"/>
      </rPr>
      <t xml:space="preserve"> in de leeftijd 2,5-4 op teldatum 1 oktober </t>
    </r>
    <r>
      <rPr>
        <sz val="10"/>
        <color indexed="8"/>
        <rFont val="Arial"/>
        <family val="2"/>
      </rPr>
      <t>voorafgaand aan het jaar van aanvragen:</t>
    </r>
  </si>
  <si>
    <r>
      <t xml:space="preserve">B.2.A.* Per voorschoolse locatie VVE met </t>
    </r>
    <r>
      <rPr>
        <b/>
        <u/>
        <sz val="10"/>
        <color theme="1"/>
        <rFont val="Arial"/>
        <family val="2"/>
      </rPr>
      <t>minder</t>
    </r>
    <r>
      <rPr>
        <b/>
        <sz val="10"/>
        <color theme="1"/>
        <rFont val="Arial"/>
        <family val="2"/>
      </rPr>
      <t xml:space="preserve"> dan 10 doelgroeppeuters op organisatieniveau in de leeftijd van 2,5-4 op teldatum 1 oktober voorafgaand aan het jaar van aanvragen:</t>
    </r>
  </si>
  <si>
    <r>
      <t xml:space="preserve">B.3. Per voorschoolse locatie VVE met </t>
    </r>
    <r>
      <rPr>
        <b/>
        <sz val="10"/>
        <color theme="1"/>
        <rFont val="Arial"/>
        <family val="2"/>
      </rPr>
      <t xml:space="preserve">meer dan </t>
    </r>
    <r>
      <rPr>
        <b/>
        <u/>
        <sz val="10"/>
        <color indexed="8"/>
        <rFont val="Arial"/>
        <family val="2"/>
      </rPr>
      <t>45</t>
    </r>
    <r>
      <rPr>
        <u/>
        <sz val="10"/>
        <color indexed="8"/>
        <rFont val="Arial"/>
        <family val="2"/>
      </rPr>
      <t xml:space="preserve"> </t>
    </r>
    <r>
      <rPr>
        <b/>
        <u/>
        <sz val="10"/>
        <color indexed="8"/>
        <rFont val="Arial"/>
        <family val="2"/>
      </rPr>
      <t>peuters</t>
    </r>
    <r>
      <rPr>
        <sz val="10"/>
        <color indexed="8"/>
        <rFont val="Arial"/>
        <family val="2"/>
      </rPr>
      <t xml:space="preserve"> in de leeftijd 2,5-4 op teldatum 1 oktober voorafgaand aan het jaar van aanvragen:</t>
    </r>
  </si>
  <si>
    <r>
      <t>D. Jeugdgezondheidszorg 0-4 tbv frequentere contactmomenten jeugdverpleegkundigen met de voorschoolse locaties gericht op de doorgaande lijn ten behoeve van de VVE-ge</t>
    </r>
    <r>
      <rPr>
        <sz val="11"/>
        <color theme="1"/>
        <rFont val="Calibri"/>
        <family val="2"/>
      </rPr>
      <t>ïndiceerde ondersteuningsbehoeften:</t>
    </r>
  </si>
  <si>
    <t>Bedrag</t>
  </si>
  <si>
    <t>Inzet jeugdverpleegkundige JGZ inclusief toeleiding en indicatiestelling</t>
  </si>
  <si>
    <t>E. Overige</t>
  </si>
  <si>
    <t>Per kalenderjaar zijn de volgende middelen beschikbaar voor inspectie, monitoring en ontwikkeling:</t>
  </si>
  <si>
    <t>GGD-inspecties keuringseisen (inclusief scholingskosten en jaarlijks 1 of 2 gesprekken met gemeente)</t>
  </si>
  <si>
    <t>Kostprijs</t>
  </si>
  <si>
    <t>Monitoring van resultaten</t>
  </si>
  <si>
    <t>Maximaal € 40.000,00</t>
  </si>
  <si>
    <t>Kennisdeling en bevordering samenwerking d.m.v. sessie met aandachtsfunctionarissen 2x per jaar</t>
  </si>
  <si>
    <t>Maximaal € 10.000,00</t>
  </si>
  <si>
    <t>Naam organisatie</t>
  </si>
  <si>
    <t>Pedagogisch beleidsmedeweker Coach VE</t>
  </si>
  <si>
    <r>
      <t xml:space="preserve">Basisbudget VVE;
</t>
    </r>
    <r>
      <rPr>
        <sz val="9"/>
        <color theme="0"/>
        <rFont val="Arial"/>
        <family val="2"/>
      </rPr>
      <t>minder dan 10 peuters</t>
    </r>
  </si>
  <si>
    <r>
      <rPr>
        <b/>
        <sz val="9"/>
        <color theme="0"/>
        <rFont val="Arial"/>
        <family val="2"/>
      </rPr>
      <t xml:space="preserve">Basisbudget VVE; </t>
    </r>
    <r>
      <rPr>
        <sz val="9"/>
        <color theme="0"/>
        <rFont val="Arial"/>
        <family val="2"/>
      </rPr>
      <t>tussen 10-45 peuters</t>
    </r>
  </si>
  <si>
    <r>
      <rPr>
        <b/>
        <sz val="9"/>
        <color theme="0"/>
        <rFont val="Arial"/>
        <family val="2"/>
      </rPr>
      <t xml:space="preserve">Basisbudget VVE; </t>
    </r>
    <r>
      <rPr>
        <sz val="9"/>
        <color theme="0"/>
        <rFont val="Arial"/>
        <family val="2"/>
      </rPr>
      <t>meer dan 45 peuters</t>
    </r>
  </si>
  <si>
    <r>
      <t>NB. Deelname aan de stuurgroep en de stedelijke co</t>
    </r>
    <r>
      <rPr>
        <sz val="9"/>
        <color theme="1"/>
        <rFont val="Arial"/>
        <family val="2"/>
      </rPr>
      <t>ördinatiegroep zelf geschiedt op eigen kosten van elke organisatie.</t>
    </r>
  </si>
  <si>
    <t>Maakt de locatie onderdeel uit van een kindcentrum?</t>
  </si>
  <si>
    <t>10 uur per jaar per doelgroeppeuter</t>
  </si>
  <si>
    <t>Maximaal € 100.000,00</t>
  </si>
  <si>
    <t>B.3.A.* Per voorschoolse locatie VVE met minder dan 10 doelgroeppeuters in de leeftijd van 2,5-4 op teldatum 1 oktober voorafgaand aan het jaar van aanvragen:</t>
  </si>
  <si>
    <t>€ 12.000,00 extra per 10 geindiceerde kinderen voor VVE-locaties met meer dan 80% doelgroepkinderen</t>
  </si>
  <si>
    <t>€ 6.000,00 extra per 10 geindiceerde kinderen voor VVE-locaties met 60-80% doelgroepkinderen</t>
  </si>
  <si>
    <t xml:space="preserve">Extra middelen tbv extra formatie en oudercontacten op locaties met hogere % geindiceerde kinderen:   € 12.000 per geindiceerde 10 kinderen (afgerond op 10-tallen) op locaties met meer dan 80% geindiceerde kinderen. </t>
  </si>
  <si>
    <t xml:space="preserve">Extra middelen tbv extra formatie en oudercontacten op locaties met hogere % geindiceerde kinderen:    € 6000 per 10 geindiceerde kinderen op locaties met tussen de 60-80% geindiceerde kinderen </t>
  </si>
  <si>
    <t>ja</t>
  </si>
  <si>
    <t>nee</t>
  </si>
  <si>
    <r>
      <rPr>
        <b/>
        <sz val="9"/>
        <color theme="0"/>
        <rFont val="Arial"/>
        <family val="2"/>
      </rPr>
      <t>Teldatum 1 oktober 2024</t>
    </r>
    <r>
      <rPr>
        <sz val="9"/>
        <color theme="0"/>
        <rFont val="Arial"/>
        <family val="2"/>
      </rPr>
      <t xml:space="preserve"> 2,5-4 jaar aantal niet geindiceerd</t>
    </r>
  </si>
  <si>
    <r>
      <rPr>
        <b/>
        <sz val="9"/>
        <color theme="0"/>
        <rFont val="Arial"/>
        <family val="2"/>
      </rPr>
      <t>Teldatum 1 oktober 2024</t>
    </r>
    <r>
      <rPr>
        <sz val="9"/>
        <color theme="0"/>
        <rFont val="Arial"/>
        <family val="2"/>
      </rPr>
      <t xml:space="preserve"> 2,5-4 jaar aantal geindiceerd</t>
    </r>
  </si>
  <si>
    <r>
      <rPr>
        <b/>
        <sz val="9"/>
        <color theme="0"/>
        <rFont val="Arial"/>
        <family val="2"/>
      </rPr>
      <t>Teldatum 1 januari 2025</t>
    </r>
    <r>
      <rPr>
        <sz val="9"/>
        <color theme="0"/>
        <rFont val="Arial"/>
        <family val="2"/>
      </rPr>
      <t xml:space="preserve"> 2,5-4 jaar aantal geindiceerd i.v.m. pedagogisch beleidsmedewerker coach VE</t>
    </r>
  </si>
  <si>
    <r>
      <rPr>
        <b/>
        <sz val="9"/>
        <color theme="0"/>
        <rFont val="Arial"/>
        <family val="2"/>
      </rPr>
      <t>Totaal teldatum 1 oktober 2024</t>
    </r>
    <r>
      <rPr>
        <sz val="9"/>
        <color theme="0"/>
        <rFont val="Arial"/>
        <family val="2"/>
      </rPr>
      <t xml:space="preserve"> aantal kinderen 2,5-4 jaar</t>
    </r>
  </si>
  <si>
    <t>Tarieventabel VVE 2025</t>
  </si>
  <si>
    <t>€ 1.552,80 -/- subsidie pedagogisch beleidsmedewerker coach VE.</t>
  </si>
  <si>
    <t>Coaching on the job + scholingsbudget
Coaching on the job: 15 uur per kalenderjaar* € 53,52
Scholingsbudget € 750,- per kalenderjaar</t>
  </si>
  <si>
    <t>Coaching on the job + scholingsbudget
Coaching on the job: 60 uur per kalenderjaar* € 53,52
Scholingsbudget € 1.500,- per kalenderjaar</t>
  </si>
  <si>
    <t>€ 4.711,20 -/- subsidie pedagogisch beleidsmedewerker coach VE.</t>
  </si>
  <si>
    <t>Coaching on the job + scholingsbudget
Coaching on the job: 120 uur per kalenderjaar* € 53,52
Scholingsbudget € 3.000,- per kalenderjaar</t>
  </si>
  <si>
    <t>€ 9.422,40 -/- subsidie pedagogisch beleidsmedewerker coach VE.</t>
  </si>
  <si>
    <t>*Organiaties met minder dan 10 doelgroeppeuters op organisatieniveau worden gecompenseerd middels B.1.A., B.2.A of B.3.A doordat deze organisaties minder subsidie zouden ontvangen door de invoering van de pedagogisch beleidsmedewerker Coach VE.</t>
  </si>
  <si>
    <t>**Voor de berekening van de hoogte van de subsidie voor de pedagogisch beleidsmedewerker Coach VE worden de doelgroeppeuters geteld op peildatum 1 januari van het desbetreffende kalenderjaar.</t>
  </si>
  <si>
    <r>
      <t xml:space="preserve">Coaching on the job en scholingsbudget voor </t>
    </r>
    <r>
      <rPr>
        <b/>
        <u/>
        <sz val="9"/>
        <color theme="0"/>
        <rFont val="Arial"/>
        <family val="2"/>
      </rPr>
      <t>organisaties</t>
    </r>
    <r>
      <rPr>
        <b/>
        <sz val="9"/>
        <color theme="0"/>
        <rFont val="Arial"/>
        <family val="2"/>
      </rPr>
      <t xml:space="preserve"> met minder dan 10 doelgroeppeuters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</si>
</sst>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quot;€&quot;\ * #,##0.00_ ;_ &quot;€&quot;\ * \-#,##0.00_ ;_ &quot;€&quot;\ * &quot;-&quot;??_ ;_ @_ "/>
    <numFmt numFmtId="164" formatCode="0.0%"/>
    <numFmt numFmtId="165" formatCode="&quot;€&quot;\ #,##0.00"/>
  </numFmts>
  <fonts count="25" x14ac:knownFonts="1">
    <font>
      <sz val="9"/>
      <color theme="1"/>
      <name val="Arial"/>
      <family val="2"/>
    </font>
    <font>
      <b/>
      <sz val="10"/>
      <color indexed="8"/>
      <name val="Arial"/>
      <family val="2"/>
    </font>
    <font>
      <sz val="10"/>
      <color indexed="8"/>
      <name val="Arial"/>
      <family val="2"/>
    </font>
    <font>
      <b/>
      <u/>
      <sz val="10"/>
      <color indexed="8"/>
      <name val="Arial"/>
      <family val="2"/>
    </font>
    <font>
      <u/>
      <sz val="10"/>
      <color indexed="8"/>
      <name val="Arial"/>
      <family val="2"/>
    </font>
    <font>
      <sz val="7"/>
      <color indexed="8"/>
      <name val="Times New Roman"/>
      <family val="1"/>
    </font>
    <font>
      <b/>
      <sz val="7"/>
      <color indexed="8"/>
      <name val="Times New Roman"/>
      <family val="1"/>
    </font>
    <font>
      <sz val="9"/>
      <name val="Arial"/>
      <family val="2"/>
    </font>
    <font>
      <sz val="9"/>
      <color theme="1"/>
      <name val="Arial"/>
      <family val="2"/>
    </font>
    <font>
      <sz val="9"/>
      <color theme="0"/>
      <name val="Arial"/>
      <family val="2"/>
    </font>
    <font>
      <b/>
      <sz val="9"/>
      <color theme="0"/>
      <name val="Arial"/>
      <family val="2"/>
    </font>
    <font>
      <b/>
      <sz val="9"/>
      <color theme="1"/>
      <name val="Arial"/>
      <family val="2"/>
    </font>
    <font>
      <sz val="10"/>
      <color theme="1"/>
      <name val="Arial"/>
      <family val="2"/>
    </font>
    <font>
      <sz val="10"/>
      <color rgb="FF000000"/>
      <name val="Arial"/>
      <family val="2"/>
    </font>
    <font>
      <b/>
      <sz val="10"/>
      <color theme="1"/>
      <name val="Arial"/>
      <family val="2"/>
    </font>
    <font>
      <b/>
      <sz val="10"/>
      <color rgb="FF000000"/>
      <name val="Arial"/>
      <family val="2"/>
    </font>
    <font>
      <sz val="10"/>
      <color theme="1"/>
      <name val="Symbol"/>
      <family val="1"/>
      <charset val="2"/>
    </font>
    <font>
      <sz val="10"/>
      <color theme="0"/>
      <name val="Arial"/>
      <family val="2"/>
    </font>
    <font>
      <sz val="11"/>
      <color theme="0"/>
      <name val="Calibri"/>
      <family val="2"/>
      <scheme val="minor"/>
    </font>
    <font>
      <sz val="28"/>
      <color theme="1"/>
      <name val="Calibri"/>
      <family val="2"/>
      <scheme val="minor"/>
    </font>
    <font>
      <b/>
      <u/>
      <sz val="10"/>
      <color theme="1"/>
      <name val="Arial"/>
      <family val="2"/>
    </font>
    <font>
      <sz val="11"/>
      <color theme="1"/>
      <name val="Calibri"/>
      <family val="2"/>
    </font>
    <font>
      <sz val="9"/>
      <color theme="1"/>
      <name val="Calibri"/>
      <family val="2"/>
      <scheme val="minor"/>
    </font>
    <font>
      <sz val="10"/>
      <name val="Arial"/>
      <family val="2"/>
    </font>
    <font>
      <b/>
      <u/>
      <sz val="9"/>
      <color theme="0"/>
      <name val="Arial"/>
      <family val="2"/>
    </font>
  </fonts>
  <fills count="8">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002060"/>
        <bgColor indexed="64"/>
      </patternFill>
    </fill>
    <fill>
      <patternFill patternType="solid">
        <fgColor rgb="FFCCFFCC"/>
        <bgColor indexed="64"/>
      </patternFill>
    </fill>
    <fill>
      <patternFill patternType="solid">
        <fgColor theme="0"/>
        <bgColor indexed="64"/>
      </patternFill>
    </fill>
    <fill>
      <patternFill patternType="solid">
        <fgColor rgb="FF777777"/>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s>
  <cellStyleXfs count="3">
    <xf numFmtId="0" fontId="0" fillId="0" borderId="0"/>
    <xf numFmtId="9" fontId="8" fillId="0" borderId="0" applyFont="0" applyFill="0" applyBorder="0" applyAlignment="0" applyProtection="0"/>
    <xf numFmtId="44" fontId="8" fillId="0" borderId="0" applyFont="0" applyFill="0" applyBorder="0" applyAlignment="0" applyProtection="0"/>
  </cellStyleXfs>
  <cellXfs count="143">
    <xf numFmtId="0" fontId="0" fillId="0" borderId="0" xfId="0"/>
    <xf numFmtId="0" fontId="0" fillId="0" borderId="1" xfId="0" applyBorder="1" applyProtection="1">
      <protection locked="0"/>
    </xf>
    <xf numFmtId="0" fontId="11" fillId="0" borderId="1" xfId="0" applyFont="1" applyBorder="1" applyProtection="1">
      <protection locked="0"/>
    </xf>
    <xf numFmtId="0" fontId="0" fillId="0" borderId="0" xfId="0" applyProtection="1">
      <protection locked="0"/>
    </xf>
    <xf numFmtId="0" fontId="10" fillId="4" borderId="1" xfId="0" applyFont="1" applyFill="1" applyBorder="1" applyProtection="1"/>
    <xf numFmtId="0" fontId="9" fillId="4" borderId="1" xfId="0" applyFont="1" applyFill="1" applyBorder="1" applyAlignment="1" applyProtection="1">
      <alignment wrapText="1"/>
    </xf>
    <xf numFmtId="0" fontId="9" fillId="4" borderId="0" xfId="0" applyFont="1" applyFill="1" applyBorder="1" applyAlignment="1" applyProtection="1">
      <alignment wrapText="1"/>
    </xf>
    <xf numFmtId="0" fontId="10" fillId="4" borderId="1" xfId="0" applyFont="1" applyFill="1" applyBorder="1" applyAlignment="1" applyProtection="1">
      <alignment wrapText="1"/>
    </xf>
    <xf numFmtId="0" fontId="0" fillId="5" borderId="1" xfId="0" applyFill="1" applyBorder="1" applyProtection="1"/>
    <xf numFmtId="164" fontId="8" fillId="5" borderId="1" xfId="1" applyNumberFormat="1" applyFont="1" applyFill="1" applyBorder="1" applyProtection="1"/>
    <xf numFmtId="44" fontId="7" fillId="5" borderId="1" xfId="2" applyFont="1" applyFill="1" applyBorder="1" applyProtection="1"/>
    <xf numFmtId="0" fontId="7" fillId="5" borderId="1" xfId="2" applyNumberFormat="1" applyFont="1" applyFill="1" applyBorder="1" applyProtection="1"/>
    <xf numFmtId="44" fontId="8" fillId="5" borderId="1" xfId="2" applyFont="1" applyFill="1" applyBorder="1" applyProtection="1"/>
    <xf numFmtId="44" fontId="11" fillId="5" borderId="1" xfId="2" applyFont="1" applyFill="1" applyBorder="1" applyProtection="1"/>
    <xf numFmtId="0" fontId="12" fillId="0" borderId="1" xfId="0" applyFont="1" applyBorder="1" applyProtection="1"/>
    <xf numFmtId="44" fontId="12" fillId="0" borderId="1" xfId="2" applyFont="1" applyBorder="1" applyProtection="1"/>
    <xf numFmtId="44" fontId="11" fillId="5" borderId="1" xfId="1" applyNumberFormat="1" applyFont="1" applyFill="1" applyBorder="1" applyProtection="1"/>
    <xf numFmtId="0" fontId="12" fillId="6" borderId="9" xfId="0" applyFont="1" applyFill="1" applyBorder="1" applyAlignment="1" applyProtection="1">
      <protection locked="0"/>
    </xf>
    <xf numFmtId="0" fontId="0" fillId="6" borderId="7" xfId="0" applyFill="1" applyBorder="1" applyProtection="1">
      <protection locked="0"/>
    </xf>
    <xf numFmtId="0" fontId="0" fillId="6" borderId="10" xfId="0" applyFill="1" applyBorder="1" applyProtection="1">
      <protection locked="0"/>
    </xf>
    <xf numFmtId="0" fontId="0" fillId="6" borderId="4" xfId="0" applyFill="1" applyBorder="1" applyAlignment="1" applyProtection="1">
      <alignment wrapText="1"/>
      <protection locked="0"/>
    </xf>
    <xf numFmtId="0" fontId="0" fillId="6" borderId="0" xfId="0" applyFill="1" applyBorder="1" applyProtection="1">
      <protection locked="0"/>
    </xf>
    <xf numFmtId="0" fontId="0" fillId="6" borderId="5" xfId="0" applyFill="1" applyBorder="1" applyProtection="1">
      <protection locked="0"/>
    </xf>
    <xf numFmtId="0" fontId="17" fillId="4" borderId="11" xfId="0" applyFont="1" applyFill="1" applyBorder="1" applyAlignment="1" applyProtection="1">
      <alignment vertical="top" wrapText="1"/>
      <protection locked="0"/>
    </xf>
    <xf numFmtId="0" fontId="17" fillId="4" borderId="12" xfId="0" applyFont="1" applyFill="1" applyBorder="1" applyAlignment="1" applyProtection="1">
      <alignment vertical="top" wrapText="1"/>
      <protection locked="0"/>
    </xf>
    <xf numFmtId="0" fontId="17" fillId="4" borderId="13" xfId="0" applyFont="1" applyFill="1" applyBorder="1" applyAlignment="1" applyProtection="1">
      <alignment vertical="top" wrapText="1"/>
      <protection locked="0"/>
    </xf>
    <xf numFmtId="0" fontId="12" fillId="0" borderId="14" xfId="0" applyFont="1" applyBorder="1" applyAlignment="1" applyProtection="1">
      <alignment wrapText="1"/>
      <protection locked="0"/>
    </xf>
    <xf numFmtId="0" fontId="12" fillId="0" borderId="1" xfId="0" applyFont="1" applyFill="1" applyBorder="1" applyProtection="1"/>
    <xf numFmtId="44" fontId="12" fillId="0" borderId="1" xfId="2" applyFont="1" applyFill="1" applyBorder="1" applyProtection="1"/>
    <xf numFmtId="44" fontId="12" fillId="0" borderId="15" xfId="2" applyFont="1" applyFill="1" applyBorder="1" applyProtection="1"/>
    <xf numFmtId="44" fontId="12" fillId="0" borderId="15" xfId="2" applyFont="1" applyBorder="1" applyProtection="1"/>
    <xf numFmtId="0" fontId="14" fillId="2" borderId="16" xfId="0" applyFont="1" applyFill="1" applyBorder="1" applyAlignment="1" applyProtection="1">
      <alignment vertical="top" wrapText="1"/>
      <protection locked="0"/>
    </xf>
    <xf numFmtId="0" fontId="14" fillId="2" borderId="17" xfId="0" applyFont="1" applyFill="1" applyBorder="1" applyAlignment="1" applyProtection="1">
      <alignment vertical="top" wrapText="1"/>
      <protection locked="0"/>
    </xf>
    <xf numFmtId="44" fontId="14" fillId="2" borderId="18" xfId="2" applyFont="1" applyFill="1" applyBorder="1" applyAlignment="1" applyProtection="1">
      <alignment vertical="top" wrapText="1"/>
      <protection locked="0"/>
    </xf>
    <xf numFmtId="0" fontId="14" fillId="7" borderId="4" xfId="0" applyFont="1" applyFill="1" applyBorder="1" applyAlignment="1" applyProtection="1">
      <alignment vertical="top" wrapText="1"/>
      <protection locked="0"/>
    </xf>
    <xf numFmtId="0" fontId="14" fillId="7" borderId="0" xfId="0" applyFont="1" applyFill="1" applyBorder="1" applyAlignment="1" applyProtection="1">
      <alignment vertical="top" wrapText="1"/>
      <protection locked="0"/>
    </xf>
    <xf numFmtId="44" fontId="14" fillId="7" borderId="5" xfId="2" applyFont="1" applyFill="1" applyBorder="1" applyAlignment="1" applyProtection="1">
      <alignment vertical="top" wrapText="1"/>
      <protection locked="0"/>
    </xf>
    <xf numFmtId="0" fontId="0" fillId="7" borderId="4" xfId="0" applyFill="1" applyBorder="1" applyAlignment="1" applyProtection="1">
      <alignment wrapText="1"/>
      <protection locked="0"/>
    </xf>
    <xf numFmtId="0" fontId="0" fillId="7" borderId="0" xfId="0" applyFill="1" applyBorder="1" applyProtection="1">
      <protection locked="0"/>
    </xf>
    <xf numFmtId="0" fontId="0" fillId="7" borderId="5" xfId="0" applyFill="1" applyBorder="1" applyProtection="1">
      <protection locked="0"/>
    </xf>
    <xf numFmtId="0" fontId="12" fillId="6" borderId="9" xfId="0" applyFont="1" applyFill="1" applyBorder="1" applyAlignment="1" applyProtection="1">
      <alignment wrapText="1"/>
      <protection locked="0"/>
    </xf>
    <xf numFmtId="0" fontId="13" fillId="6" borderId="4" xfId="0" applyFont="1" applyFill="1" applyBorder="1" applyProtection="1">
      <protection locked="0"/>
    </xf>
    <xf numFmtId="0" fontId="12" fillId="0" borderId="14" xfId="0" applyFont="1" applyBorder="1" applyAlignment="1" applyProtection="1">
      <alignment vertical="top" wrapText="1"/>
      <protection locked="0"/>
    </xf>
    <xf numFmtId="0" fontId="12" fillId="0" borderId="1" xfId="0" applyFont="1" applyFill="1" applyBorder="1" applyAlignment="1" applyProtection="1">
      <alignment vertical="top" wrapText="1"/>
    </xf>
    <xf numFmtId="44" fontId="12" fillId="0" borderId="15" xfId="2" applyFont="1" applyFill="1" applyBorder="1" applyAlignment="1" applyProtection="1">
      <alignment vertical="top" wrapText="1"/>
    </xf>
    <xf numFmtId="0" fontId="14" fillId="2" borderId="17" xfId="0" applyFont="1" applyFill="1" applyBorder="1" applyAlignment="1" applyProtection="1">
      <alignment vertical="top" wrapText="1"/>
    </xf>
    <xf numFmtId="44" fontId="14" fillId="2" borderId="18" xfId="2" applyFont="1" applyFill="1" applyBorder="1" applyAlignment="1" applyProtection="1">
      <alignment vertical="top" wrapText="1"/>
    </xf>
    <xf numFmtId="0" fontId="14" fillId="7" borderId="0" xfId="0" applyFont="1" applyFill="1" applyBorder="1" applyAlignment="1" applyProtection="1">
      <alignment vertical="top" wrapText="1"/>
    </xf>
    <xf numFmtId="44" fontId="14" fillId="7" borderId="5" xfId="2" applyFont="1" applyFill="1" applyBorder="1" applyAlignment="1" applyProtection="1">
      <alignment vertical="top" wrapText="1"/>
    </xf>
    <xf numFmtId="0" fontId="14" fillId="6" borderId="9" xfId="0" applyFont="1" applyFill="1" applyBorder="1" applyAlignment="1" applyProtection="1">
      <alignment vertical="top" wrapText="1"/>
      <protection locked="0"/>
    </xf>
    <xf numFmtId="0" fontId="12" fillId="6" borderId="7" xfId="0" applyFont="1" applyFill="1" applyBorder="1" applyAlignment="1" applyProtection="1">
      <alignment vertical="top" wrapText="1"/>
    </xf>
    <xf numFmtId="44" fontId="14" fillId="6" borderId="10" xfId="2" applyFont="1" applyFill="1" applyBorder="1" applyAlignment="1" applyProtection="1">
      <alignment vertical="top" wrapText="1"/>
    </xf>
    <xf numFmtId="0" fontId="14" fillId="6" borderId="4" xfId="0" applyFont="1" applyFill="1" applyBorder="1" applyAlignment="1" applyProtection="1">
      <alignment vertical="top" wrapText="1"/>
      <protection locked="0"/>
    </xf>
    <xf numFmtId="0" fontId="12" fillId="6" borderId="0" xfId="0" applyFont="1" applyFill="1" applyBorder="1" applyAlignment="1" applyProtection="1">
      <alignment vertical="top" wrapText="1"/>
    </xf>
    <xf numFmtId="44" fontId="14" fillId="6" borderId="5" xfId="2" applyFont="1" applyFill="1" applyBorder="1" applyAlignment="1" applyProtection="1">
      <alignment vertical="top" wrapText="1"/>
    </xf>
    <xf numFmtId="0" fontId="17" fillId="4" borderId="14" xfId="0" applyFont="1" applyFill="1" applyBorder="1" applyAlignment="1" applyProtection="1">
      <alignment vertical="top" wrapText="1"/>
      <protection locked="0"/>
    </xf>
    <xf numFmtId="0" fontId="17" fillId="4" borderId="1" xfId="0" applyFont="1" applyFill="1" applyBorder="1" applyAlignment="1" applyProtection="1">
      <alignment vertical="top" wrapText="1"/>
      <protection locked="0"/>
    </xf>
    <xf numFmtId="0" fontId="17" fillId="4" borderId="15" xfId="0" applyFont="1" applyFill="1" applyBorder="1" applyAlignment="1" applyProtection="1">
      <alignment vertical="top" wrapText="1"/>
      <protection locked="0"/>
    </xf>
    <xf numFmtId="0" fontId="14" fillId="6" borderId="16" xfId="0" applyFont="1" applyFill="1" applyBorder="1" applyAlignment="1" applyProtection="1">
      <alignment vertical="top" wrapText="1"/>
      <protection locked="0"/>
    </xf>
    <xf numFmtId="0" fontId="12" fillId="6" borderId="17" xfId="0" applyFont="1" applyFill="1" applyBorder="1" applyAlignment="1" applyProtection="1">
      <alignment vertical="top" wrapText="1"/>
    </xf>
    <xf numFmtId="44" fontId="14" fillId="6" borderId="18" xfId="2" applyFont="1" applyFill="1" applyBorder="1" applyAlignment="1" applyProtection="1">
      <alignment vertical="top" wrapText="1"/>
    </xf>
    <xf numFmtId="0" fontId="12" fillId="7" borderId="0" xfId="0" applyFont="1" applyFill="1" applyBorder="1" applyAlignment="1" applyProtection="1">
      <alignment vertical="top" wrapText="1"/>
    </xf>
    <xf numFmtId="0" fontId="12" fillId="6" borderId="4" xfId="0" applyFont="1" applyFill="1" applyBorder="1" applyProtection="1">
      <protection locked="0"/>
    </xf>
    <xf numFmtId="0" fontId="12" fillId="2" borderId="17" xfId="0" applyFont="1" applyFill="1" applyBorder="1" applyAlignment="1" applyProtection="1">
      <alignment vertical="top" wrapText="1"/>
    </xf>
    <xf numFmtId="0" fontId="0" fillId="6" borderId="4" xfId="0" applyFill="1" applyBorder="1"/>
    <xf numFmtId="0" fontId="13" fillId="3" borderId="14" xfId="0" applyFont="1" applyFill="1" applyBorder="1" applyAlignment="1" applyProtection="1">
      <alignment vertical="top" wrapText="1"/>
      <protection locked="0"/>
    </xf>
    <xf numFmtId="44" fontId="12" fillId="3" borderId="15" xfId="2" applyFont="1" applyFill="1" applyBorder="1" applyAlignment="1" applyProtection="1">
      <alignment horizontal="right" vertical="top" wrapText="1"/>
    </xf>
    <xf numFmtId="0" fontId="13" fillId="3" borderId="16" xfId="0" applyFont="1" applyFill="1" applyBorder="1" applyAlignment="1" applyProtection="1">
      <alignment vertical="top" wrapText="1"/>
      <protection locked="0"/>
    </xf>
    <xf numFmtId="44" fontId="12" fillId="3" borderId="18" xfId="2" applyFont="1" applyFill="1" applyBorder="1" applyAlignment="1" applyProtection="1">
      <alignment horizontal="right" vertical="top" wrapText="1"/>
    </xf>
    <xf numFmtId="0" fontId="0" fillId="6" borderId="8" xfId="0" applyFill="1" applyBorder="1" applyProtection="1">
      <protection locked="0"/>
    </xf>
    <xf numFmtId="0" fontId="0" fillId="6" borderId="3" xfId="0" applyFill="1" applyBorder="1" applyProtection="1">
      <protection locked="0"/>
    </xf>
    <xf numFmtId="0" fontId="12" fillId="7" borderId="4" xfId="0" applyFont="1" applyFill="1" applyBorder="1" applyAlignment="1" applyProtection="1">
      <alignment vertical="top" wrapText="1"/>
      <protection locked="0"/>
    </xf>
    <xf numFmtId="0" fontId="12" fillId="7" borderId="0" xfId="0" applyFont="1" applyFill="1" applyBorder="1" applyAlignment="1" applyProtection="1">
      <alignment vertical="top" wrapText="1"/>
      <protection locked="0"/>
    </xf>
    <xf numFmtId="0" fontId="16" fillId="7" borderId="4" xfId="0" applyFont="1" applyFill="1" applyBorder="1" applyAlignment="1" applyProtection="1">
      <alignment horizontal="left" vertical="top" wrapText="1"/>
      <protection locked="0"/>
    </xf>
    <xf numFmtId="0" fontId="16" fillId="7" borderId="0" xfId="0" applyFont="1" applyFill="1" applyBorder="1" applyAlignment="1" applyProtection="1">
      <alignment horizontal="left" vertical="top" wrapText="1"/>
      <protection locked="0"/>
    </xf>
    <xf numFmtId="0" fontId="0" fillId="6" borderId="9" xfId="0" applyFill="1" applyBorder="1" applyAlignment="1">
      <alignment wrapText="1"/>
    </xf>
    <xf numFmtId="0" fontId="0" fillId="6" borderId="7" xfId="0" applyFill="1" applyBorder="1"/>
    <xf numFmtId="0" fontId="0" fillId="6" borderId="10" xfId="0" applyFill="1" applyBorder="1"/>
    <xf numFmtId="0" fontId="18" fillId="4" borderId="11" xfId="0" applyFont="1" applyFill="1" applyBorder="1"/>
    <xf numFmtId="0" fontId="18" fillId="4" borderId="13" xfId="0" applyFont="1" applyFill="1" applyBorder="1"/>
    <xf numFmtId="0" fontId="18" fillId="6" borderId="0" xfId="0" applyFont="1" applyFill="1" applyBorder="1"/>
    <xf numFmtId="0" fontId="18" fillId="6" borderId="5" xfId="0" applyFont="1" applyFill="1" applyBorder="1" applyAlignment="1">
      <alignment wrapText="1"/>
    </xf>
    <xf numFmtId="0" fontId="0" fillId="0" borderId="16" xfId="0" applyBorder="1" applyAlignment="1">
      <alignment wrapText="1"/>
    </xf>
    <xf numFmtId="44" fontId="0" fillId="6" borderId="18" xfId="2" applyFont="1" applyFill="1" applyBorder="1"/>
    <xf numFmtId="44" fontId="0" fillId="6" borderId="8" xfId="2" applyFont="1" applyFill="1" applyBorder="1"/>
    <xf numFmtId="44" fontId="0" fillId="6" borderId="3" xfId="0" applyNumberFormat="1" applyFill="1" applyBorder="1"/>
    <xf numFmtId="0" fontId="0" fillId="7" borderId="4" xfId="0" applyFill="1" applyBorder="1" applyAlignment="1">
      <alignment wrapText="1"/>
    </xf>
    <xf numFmtId="44" fontId="0" fillId="7" borderId="0" xfId="2" applyFont="1" applyFill="1" applyBorder="1"/>
    <xf numFmtId="44" fontId="0" fillId="7" borderId="5" xfId="0" applyNumberFormat="1" applyFill="1" applyBorder="1"/>
    <xf numFmtId="0" fontId="0" fillId="7" borderId="4" xfId="0" applyFill="1" applyBorder="1"/>
    <xf numFmtId="0" fontId="0" fillId="7" borderId="0" xfId="0" applyFill="1" applyBorder="1"/>
    <xf numFmtId="0" fontId="0" fillId="7" borderId="5" xfId="0" applyFill="1" applyBorder="1"/>
    <xf numFmtId="0" fontId="0" fillId="6" borderId="9" xfId="0" applyFill="1" applyBorder="1"/>
    <xf numFmtId="0" fontId="0" fillId="6" borderId="0" xfId="0" applyFill="1" applyBorder="1"/>
    <xf numFmtId="0" fontId="0" fillId="6" borderId="5" xfId="0" applyFill="1" applyBorder="1"/>
    <xf numFmtId="0" fontId="0" fillId="6" borderId="11" xfId="0" applyFill="1" applyBorder="1" applyAlignment="1">
      <alignment wrapText="1"/>
    </xf>
    <xf numFmtId="0" fontId="0" fillId="6" borderId="13" xfId="0" applyFill="1" applyBorder="1"/>
    <xf numFmtId="0" fontId="0" fillId="6" borderId="14" xfId="0" applyFill="1" applyBorder="1" applyAlignment="1">
      <alignment wrapText="1"/>
    </xf>
    <xf numFmtId="0" fontId="0" fillId="6" borderId="15" xfId="2" applyNumberFormat="1" applyFont="1" applyFill="1" applyBorder="1" applyAlignment="1"/>
    <xf numFmtId="0" fontId="0" fillId="6" borderId="16" xfId="0" applyFill="1" applyBorder="1" applyAlignment="1">
      <alignment wrapText="1"/>
    </xf>
    <xf numFmtId="0" fontId="0" fillId="6" borderId="18" xfId="2" applyNumberFormat="1" applyFont="1" applyFill="1" applyBorder="1"/>
    <xf numFmtId="0" fontId="0" fillId="6" borderId="8" xfId="0" applyFill="1" applyBorder="1"/>
    <xf numFmtId="0" fontId="0" fillId="6" borderId="3" xfId="0" applyFill="1" applyBorder="1"/>
    <xf numFmtId="0" fontId="22" fillId="6" borderId="9" xfId="0" applyFont="1" applyFill="1" applyBorder="1"/>
    <xf numFmtId="0" fontId="22" fillId="6" borderId="7" xfId="0" applyFont="1" applyFill="1" applyBorder="1"/>
    <xf numFmtId="0" fontId="22" fillId="6" borderId="10" xfId="0" applyFont="1" applyFill="1" applyBorder="1"/>
    <xf numFmtId="0" fontId="22" fillId="6" borderId="6" xfId="0" applyFont="1" applyFill="1" applyBorder="1"/>
    <xf numFmtId="0" fontId="22" fillId="6" borderId="8" xfId="0" applyFont="1" applyFill="1" applyBorder="1"/>
    <xf numFmtId="0" fontId="22" fillId="6" borderId="3" xfId="0" applyFont="1" applyFill="1" applyBorder="1"/>
    <xf numFmtId="0" fontId="0" fillId="6" borderId="20" xfId="0" applyFill="1" applyBorder="1"/>
    <xf numFmtId="0" fontId="0" fillId="6" borderId="2" xfId="0" applyFill="1" applyBorder="1"/>
    <xf numFmtId="0" fontId="0" fillId="6" borderId="0" xfId="0" applyFill="1"/>
    <xf numFmtId="165" fontId="8" fillId="5" borderId="1" xfId="1" applyNumberFormat="1" applyFont="1" applyFill="1" applyBorder="1" applyProtection="1"/>
    <xf numFmtId="0" fontId="11" fillId="5" borderId="1" xfId="0" applyFont="1" applyFill="1" applyBorder="1" applyProtection="1"/>
    <xf numFmtId="164" fontId="11" fillId="5" borderId="1" xfId="1" applyNumberFormat="1" applyFont="1" applyFill="1" applyBorder="1" applyProtection="1"/>
    <xf numFmtId="165" fontId="11" fillId="5" borderId="1" xfId="1" applyNumberFormat="1" applyFont="1" applyFill="1" applyBorder="1" applyProtection="1"/>
    <xf numFmtId="0" fontId="11" fillId="5" borderId="1" xfId="1" applyNumberFormat="1" applyFont="1" applyFill="1" applyBorder="1" applyProtection="1"/>
    <xf numFmtId="165" fontId="7" fillId="5" borderId="1" xfId="2" applyNumberFormat="1" applyFont="1" applyFill="1" applyBorder="1" applyProtection="1"/>
    <xf numFmtId="0" fontId="0" fillId="6" borderId="19" xfId="0" applyFont="1" applyFill="1" applyBorder="1" applyAlignment="1">
      <alignment wrapText="1"/>
    </xf>
    <xf numFmtId="0" fontId="0" fillId="6" borderId="6" xfId="0" applyFont="1" applyFill="1" applyBorder="1" applyAlignment="1">
      <alignment wrapText="1"/>
    </xf>
    <xf numFmtId="0" fontId="0" fillId="6" borderId="0" xfId="0" applyFill="1" applyProtection="1">
      <protection locked="0"/>
    </xf>
    <xf numFmtId="0" fontId="0" fillId="6" borderId="0" xfId="0" applyFill="1" applyAlignment="1" applyProtection="1">
      <alignment wrapText="1"/>
      <protection locked="0"/>
    </xf>
    <xf numFmtId="0" fontId="11" fillId="6" borderId="0" xfId="0" applyFont="1" applyFill="1" applyProtection="1">
      <protection locked="0"/>
    </xf>
    <xf numFmtId="0" fontId="9" fillId="4" borderId="0" xfId="0" applyFont="1" applyFill="1" applyAlignment="1" applyProtection="1">
      <alignment wrapText="1"/>
      <protection locked="0"/>
    </xf>
    <xf numFmtId="0" fontId="11" fillId="0" borderId="21" xfId="0" applyFont="1" applyBorder="1" applyProtection="1">
      <protection locked="0"/>
    </xf>
    <xf numFmtId="0" fontId="11" fillId="6" borderId="1" xfId="0" applyFont="1" applyFill="1" applyBorder="1" applyProtection="1">
      <protection locked="0"/>
    </xf>
    <xf numFmtId="0" fontId="10" fillId="4" borderId="0" xfId="0" applyFont="1" applyFill="1" applyAlignment="1" applyProtection="1">
      <alignment wrapText="1"/>
    </xf>
    <xf numFmtId="0" fontId="0" fillId="6" borderId="19" xfId="0" applyFill="1" applyBorder="1"/>
    <xf numFmtId="44" fontId="23" fillId="0" borderId="1" xfId="2" applyFont="1" applyFill="1" applyBorder="1" applyProtection="1"/>
    <xf numFmtId="0" fontId="10" fillId="4" borderId="0" xfId="0" applyFont="1" applyFill="1" applyBorder="1" applyAlignment="1" applyProtection="1">
      <alignment wrapText="1"/>
    </xf>
    <xf numFmtId="0" fontId="19" fillId="0" borderId="9" xfId="0" applyFont="1" applyBorder="1" applyAlignment="1">
      <alignment horizontal="center"/>
    </xf>
    <xf numFmtId="0" fontId="19" fillId="0" borderId="7" xfId="0" applyFont="1" applyBorder="1" applyAlignment="1">
      <alignment horizontal="center"/>
    </xf>
    <xf numFmtId="0" fontId="19" fillId="0" borderId="10" xfId="0" applyFont="1" applyBorder="1" applyAlignment="1">
      <alignment horizontal="center"/>
    </xf>
    <xf numFmtId="0" fontId="15" fillId="3" borderId="9" xfId="0" applyFont="1" applyFill="1" applyBorder="1" applyAlignment="1" applyProtection="1">
      <alignment horizontal="left" vertical="top" wrapText="1"/>
      <protection locked="0"/>
    </xf>
    <xf numFmtId="0" fontId="15" fillId="3" borderId="10" xfId="0" applyFont="1" applyFill="1" applyBorder="1" applyAlignment="1" applyProtection="1">
      <alignment horizontal="left" vertical="top" wrapText="1"/>
      <protection locked="0"/>
    </xf>
    <xf numFmtId="0" fontId="14" fillId="3" borderId="4" xfId="0" applyFont="1" applyFill="1" applyBorder="1" applyAlignment="1" applyProtection="1">
      <alignment horizontal="left" vertical="top" wrapText="1"/>
      <protection locked="0"/>
    </xf>
    <xf numFmtId="0" fontId="14" fillId="3" borderId="5" xfId="0" applyFont="1" applyFill="1" applyBorder="1" applyAlignment="1" applyProtection="1">
      <alignment horizontal="left" vertical="top" wrapText="1"/>
      <protection locked="0"/>
    </xf>
    <xf numFmtId="0" fontId="12" fillId="3" borderId="4" xfId="0" applyFont="1" applyFill="1" applyBorder="1" applyAlignment="1" applyProtection="1">
      <alignment horizontal="left" vertical="top" wrapText="1"/>
      <protection locked="0"/>
    </xf>
    <xf numFmtId="0" fontId="12" fillId="3" borderId="5" xfId="0" applyFont="1" applyFill="1" applyBorder="1" applyAlignment="1" applyProtection="1">
      <alignment horizontal="left" vertical="top" wrapText="1"/>
      <protection locked="0"/>
    </xf>
    <xf numFmtId="0" fontId="16" fillId="3" borderId="4" xfId="0" applyFont="1" applyFill="1" applyBorder="1" applyAlignment="1" applyProtection="1">
      <alignment horizontal="left" vertical="top" wrapText="1"/>
      <protection locked="0"/>
    </xf>
    <xf numFmtId="0" fontId="16" fillId="3" borderId="5" xfId="0" applyFont="1" applyFill="1" applyBorder="1" applyAlignment="1" applyProtection="1">
      <alignment horizontal="left" vertical="top" wrapText="1"/>
      <protection locked="0"/>
    </xf>
    <xf numFmtId="0" fontId="16" fillId="3" borderId="6" xfId="0" applyFont="1" applyFill="1" applyBorder="1" applyAlignment="1" applyProtection="1">
      <alignment horizontal="left" vertical="top" wrapText="1"/>
      <protection locked="0"/>
    </xf>
    <xf numFmtId="0" fontId="16" fillId="3" borderId="3" xfId="0" applyFont="1" applyFill="1" applyBorder="1" applyAlignment="1" applyProtection="1">
      <alignment horizontal="left" vertical="top" wrapText="1"/>
      <protection locked="0"/>
    </xf>
  </cellXfs>
  <cellStyles count="3">
    <cellStyle name="Procent" xfId="1" builtinId="5"/>
    <cellStyle name="Standaard" xfId="0" builtinId="0"/>
    <cellStyle name="Valuta" xfId="2" builtinId="4"/>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U298"/>
  <sheetViews>
    <sheetView tabSelected="1" zoomScaleNormal="100" workbookViewId="0">
      <selection activeCell="B9" sqref="B9"/>
    </sheetView>
  </sheetViews>
  <sheetFormatPr defaultRowHeight="12" x14ac:dyDescent="0.2"/>
  <cols>
    <col min="1" max="1" width="29.28515625" style="3" customWidth="1"/>
    <col min="2" max="2" width="32.5703125" style="3" bestFit="1" customWidth="1"/>
    <col min="3" max="3" width="12.85546875" style="3" customWidth="1"/>
    <col min="4" max="4" width="20" style="3" customWidth="1"/>
    <col min="5" max="7" width="19.7109375" style="120" customWidth="1"/>
    <col min="8" max="8" width="21.42578125" style="120" customWidth="1"/>
    <col min="9" max="9" width="19" style="120" customWidth="1"/>
    <col min="10" max="15" width="17" style="120" customWidth="1"/>
    <col min="16" max="16" width="19.140625" style="120" customWidth="1"/>
    <col min="17" max="17" width="18.85546875" style="120" hidden="1" customWidth="1"/>
    <col min="18" max="18" width="28.28515625" style="120" customWidth="1"/>
    <col min="19" max="19" width="22" style="120" customWidth="1"/>
    <col min="20" max="20" width="23.42578125" style="120" customWidth="1"/>
    <col min="21" max="21" width="4" style="120" hidden="1" customWidth="1"/>
    <col min="22" max="23" width="9.140625" style="120" customWidth="1"/>
    <col min="24" max="16384" width="9.140625" style="120"/>
  </cols>
  <sheetData>
    <row r="1" spans="1:21" ht="134.25" customHeight="1" x14ac:dyDescent="0.2">
      <c r="A1" s="4" t="s">
        <v>47</v>
      </c>
      <c r="B1" s="4" t="s">
        <v>0</v>
      </c>
      <c r="C1" s="123" t="s">
        <v>53</v>
      </c>
      <c r="D1" s="5" t="s">
        <v>63</v>
      </c>
      <c r="E1" s="5" t="s">
        <v>64</v>
      </c>
      <c r="F1" s="5" t="s">
        <v>65</v>
      </c>
      <c r="G1" s="5" t="s">
        <v>66</v>
      </c>
      <c r="H1" s="5" t="s">
        <v>23</v>
      </c>
      <c r="I1" s="5" t="str">
        <f>"Per kindcentrum: Aandachtsfunctionaris voorschools 1 uur per week"&amp;" "&amp;"euro"&amp;" "&amp;D53</f>
        <v>Per kindcentrum: Aandachtsfunctionaris voorschools 1 uur per week euro 2783,04</v>
      </c>
      <c r="J1" s="5" t="s">
        <v>48</v>
      </c>
      <c r="K1" s="7" t="s">
        <v>49</v>
      </c>
      <c r="L1" s="129" t="s">
        <v>76</v>
      </c>
      <c r="M1" s="6" t="s">
        <v>50</v>
      </c>
      <c r="N1" s="129" t="s">
        <v>76</v>
      </c>
      <c r="O1" s="6" t="s">
        <v>51</v>
      </c>
      <c r="P1" s="129" t="s">
        <v>76</v>
      </c>
      <c r="Q1" s="6" t="s">
        <v>24</v>
      </c>
      <c r="R1" s="126" t="s">
        <v>59</v>
      </c>
      <c r="S1" s="126" t="s">
        <v>60</v>
      </c>
      <c r="T1" s="7" t="s">
        <v>1</v>
      </c>
    </row>
    <row r="2" spans="1:21" x14ac:dyDescent="0.2">
      <c r="A2" s="1"/>
      <c r="B2" s="1"/>
      <c r="C2" s="1"/>
      <c r="D2" s="1"/>
      <c r="E2" s="1"/>
      <c r="F2" s="1"/>
      <c r="G2" s="8" t="str">
        <f t="shared" ref="G2:G36" si="0">IF(B2="","",D2+E2)</f>
        <v/>
      </c>
      <c r="H2" s="9" t="str">
        <f t="shared" ref="H2:H36" si="1">IF(B2="","",IF(E2=0,0,E2/G2))</f>
        <v/>
      </c>
      <c r="I2" s="112" t="str">
        <f t="shared" ref="I2:I36" si="2">IF(B2="","",IF(C2="Ja",$D$44,""))</f>
        <v/>
      </c>
      <c r="J2" s="112" t="str">
        <f t="shared" ref="J2:J36" si="3">IF(B2="","",IF(F2=0,0,(F2*10)*$C$54))</f>
        <v/>
      </c>
      <c r="K2" s="10" t="str">
        <f t="shared" ref="K2:K36" si="4">IF(B2="","",IF(AND(G2&gt;0,G2&lt;10),($D$53+$D$55),0))</f>
        <v/>
      </c>
      <c r="L2" s="117" t="str">
        <f>IF($E$37&lt;10,IF(G2&lt;10,IF(IF($E$37&lt;10,(1552.8-J2),0)&lt;0,0,IF($E$37&lt;10,(1552.8-J2),0)),""),"")</f>
        <v/>
      </c>
      <c r="M2" s="10" t="str">
        <f t="shared" ref="M2:M36" si="5">IF(B2="","",IF(AND(G2&gt;9,G2&lt;46),($D$68+$D$70),0))</f>
        <v/>
      </c>
      <c r="N2" s="117" t="str">
        <f>IF($E$37&lt;10,IF(AND(G2&gt;9,G2&lt;46),IF(IF($E$37&lt;10,(4711.2-J2),0)&lt;0,0,IF($E$37&lt;10,(4711.2-J2),0)),""),"")</f>
        <v/>
      </c>
      <c r="O2" s="10" t="str">
        <f t="shared" ref="O2:O36" si="6">IF(B2="","",IF(G2&gt;45,($D$83+$D$85),0))</f>
        <v/>
      </c>
      <c r="P2" s="117" t="str">
        <f>IF(B2="","",IF($E$37&lt;10,IF(G2&gt;45,IF(IF($E$37&lt;10,(9422.4-J2),0)&lt;0,0,IF($E$37&lt;10,(9422.4-J2),0)),""),""))</f>
        <v/>
      </c>
      <c r="Q2" s="11">
        <f t="shared" ref="Q2:Q36" si="7">MROUND(E2,10)</f>
        <v>0</v>
      </c>
      <c r="R2" s="12" t="str">
        <f>IF(B2="","",IF(H2&gt;80%,(12000*Q2/10),0))</f>
        <v/>
      </c>
      <c r="S2" s="12" t="str">
        <f>IF(B2="","",IF(AND(H2&gt;59.5%,H2&lt;80.4%),(6000*Q2/10),0))</f>
        <v/>
      </c>
      <c r="T2" s="13" t="str">
        <f t="shared" ref="T2:T36" si="8">IF(B2="","",SUM(I2,J2,K2,L2,M2,N2,O2,P2,R2,S2))</f>
        <v/>
      </c>
      <c r="U2" s="120" t="s">
        <v>61</v>
      </c>
    </row>
    <row r="3" spans="1:21" x14ac:dyDescent="0.2">
      <c r="A3" s="1"/>
      <c r="B3" s="1"/>
      <c r="C3" s="1"/>
      <c r="D3" s="1"/>
      <c r="E3" s="1"/>
      <c r="F3" s="1"/>
      <c r="G3" s="8" t="str">
        <f t="shared" si="0"/>
        <v/>
      </c>
      <c r="H3" s="9" t="str">
        <f t="shared" si="1"/>
        <v/>
      </c>
      <c r="I3" s="112" t="str">
        <f>IF(B3="","",IF(C3="Ja",$D$44,""))</f>
        <v/>
      </c>
      <c r="J3" s="112" t="str">
        <f t="shared" si="3"/>
        <v/>
      </c>
      <c r="K3" s="10" t="str">
        <f t="shared" si="4"/>
        <v/>
      </c>
      <c r="L3" s="117" t="str">
        <f t="shared" ref="L3:L36" si="9">IF($E$37&lt;10,IF(G3&lt;10,IF(IF($E$37&lt;10,(1552.8-J3),0)&lt;0,0,IF($E$37&lt;10,(1552.8-J3),0)),""),"")</f>
        <v/>
      </c>
      <c r="M3" s="10" t="str">
        <f t="shared" si="5"/>
        <v/>
      </c>
      <c r="N3" s="117" t="str">
        <f t="shared" ref="N3:N36" si="10">IF($E$37&lt;10,IF(AND(G3&gt;9,G3&lt;46),IF(IF($E$37&lt;10,(4711.2-J3),0)&lt;0,0,IF($E$37&lt;10,(4711.2-J3),0)),""),"")</f>
        <v/>
      </c>
      <c r="O3" s="10" t="str">
        <f t="shared" si="6"/>
        <v/>
      </c>
      <c r="P3" s="117" t="str">
        <f t="shared" ref="P3:P36" si="11">IF(B3="","",IF($E$37&lt;10,IF(G3&gt;45,IF(IF($E$37&lt;10,(9422.4-J3),0)&lt;0,0,IF($E$37&lt;10,(9422.4-J3),0)),""),""))</f>
        <v/>
      </c>
      <c r="Q3" s="11">
        <f t="shared" si="7"/>
        <v>0</v>
      </c>
      <c r="R3" s="12" t="str">
        <f>IF(B3="","",IF(H3&gt;80%,(12000*Q3/10),0))</f>
        <v/>
      </c>
      <c r="S3" s="12" t="str">
        <f t="shared" ref="S3:S36" si="12">IF(B3="","",IF(AND(H3&gt;59.5%,H3&lt;80.4%),(6000*Q3/10),0))</f>
        <v/>
      </c>
      <c r="T3" s="13" t="str">
        <f t="shared" si="8"/>
        <v/>
      </c>
      <c r="U3" s="120" t="s">
        <v>62</v>
      </c>
    </row>
    <row r="4" spans="1:21" x14ac:dyDescent="0.2">
      <c r="A4" s="1"/>
      <c r="B4" s="1"/>
      <c r="C4" s="1"/>
      <c r="D4" s="1"/>
      <c r="E4" s="1"/>
      <c r="F4" s="1"/>
      <c r="G4" s="8" t="str">
        <f t="shared" si="0"/>
        <v/>
      </c>
      <c r="H4" s="9" t="str">
        <f t="shared" si="1"/>
        <v/>
      </c>
      <c r="I4" s="112" t="str">
        <f t="shared" si="2"/>
        <v/>
      </c>
      <c r="J4" s="112" t="str">
        <f t="shared" si="3"/>
        <v/>
      </c>
      <c r="K4" s="10" t="str">
        <f t="shared" si="4"/>
        <v/>
      </c>
      <c r="L4" s="117" t="str">
        <f t="shared" si="9"/>
        <v/>
      </c>
      <c r="M4" s="10" t="str">
        <f t="shared" si="5"/>
        <v/>
      </c>
      <c r="N4" s="117" t="str">
        <f t="shared" si="10"/>
        <v/>
      </c>
      <c r="O4" s="10" t="str">
        <f t="shared" si="6"/>
        <v/>
      </c>
      <c r="P4" s="117" t="str">
        <f t="shared" si="11"/>
        <v/>
      </c>
      <c r="Q4" s="11">
        <f t="shared" si="7"/>
        <v>0</v>
      </c>
      <c r="R4" s="12" t="str">
        <f t="shared" ref="R4:R36" si="13">IF(B4="","",IF(H4&gt;80%,(12000*Q4/10),0))</f>
        <v/>
      </c>
      <c r="S4" s="12" t="str">
        <f t="shared" si="12"/>
        <v/>
      </c>
      <c r="T4" s="13" t="str">
        <f t="shared" si="8"/>
        <v/>
      </c>
    </row>
    <row r="5" spans="1:21" x14ac:dyDescent="0.2">
      <c r="A5" s="1"/>
      <c r="B5" s="1"/>
      <c r="C5" s="1"/>
      <c r="D5" s="1"/>
      <c r="E5" s="1"/>
      <c r="F5" s="1"/>
      <c r="G5" s="8" t="str">
        <f t="shared" si="0"/>
        <v/>
      </c>
      <c r="H5" s="9" t="str">
        <f t="shared" si="1"/>
        <v/>
      </c>
      <c r="I5" s="112" t="str">
        <f t="shared" si="2"/>
        <v/>
      </c>
      <c r="J5" s="112" t="str">
        <f t="shared" si="3"/>
        <v/>
      </c>
      <c r="K5" s="10" t="str">
        <f t="shared" si="4"/>
        <v/>
      </c>
      <c r="L5" s="117" t="str">
        <f t="shared" si="9"/>
        <v/>
      </c>
      <c r="M5" s="10" t="str">
        <f t="shared" si="5"/>
        <v/>
      </c>
      <c r="N5" s="117" t="str">
        <f t="shared" si="10"/>
        <v/>
      </c>
      <c r="O5" s="10" t="str">
        <f t="shared" si="6"/>
        <v/>
      </c>
      <c r="P5" s="117" t="str">
        <f t="shared" si="11"/>
        <v/>
      </c>
      <c r="Q5" s="11">
        <f t="shared" si="7"/>
        <v>0</v>
      </c>
      <c r="R5" s="12" t="str">
        <f t="shared" si="13"/>
        <v/>
      </c>
      <c r="S5" s="12" t="str">
        <f t="shared" si="12"/>
        <v/>
      </c>
      <c r="T5" s="13" t="str">
        <f t="shared" si="8"/>
        <v/>
      </c>
    </row>
    <row r="6" spans="1:21" x14ac:dyDescent="0.2">
      <c r="A6" s="1"/>
      <c r="B6" s="1"/>
      <c r="C6" s="1"/>
      <c r="D6" s="1"/>
      <c r="E6" s="1"/>
      <c r="F6" s="1"/>
      <c r="G6" s="8" t="str">
        <f t="shared" si="0"/>
        <v/>
      </c>
      <c r="H6" s="9" t="str">
        <f t="shared" si="1"/>
        <v/>
      </c>
      <c r="I6" s="112" t="str">
        <f t="shared" si="2"/>
        <v/>
      </c>
      <c r="J6" s="112" t="str">
        <f t="shared" si="3"/>
        <v/>
      </c>
      <c r="K6" s="10" t="str">
        <f t="shared" si="4"/>
        <v/>
      </c>
      <c r="L6" s="117" t="str">
        <f t="shared" si="9"/>
        <v/>
      </c>
      <c r="M6" s="10" t="str">
        <f t="shared" si="5"/>
        <v/>
      </c>
      <c r="N6" s="117" t="str">
        <f t="shared" si="10"/>
        <v/>
      </c>
      <c r="O6" s="10" t="str">
        <f t="shared" si="6"/>
        <v/>
      </c>
      <c r="P6" s="117" t="str">
        <f t="shared" si="11"/>
        <v/>
      </c>
      <c r="Q6" s="11">
        <f t="shared" si="7"/>
        <v>0</v>
      </c>
      <c r="R6" s="12" t="str">
        <f t="shared" si="13"/>
        <v/>
      </c>
      <c r="S6" s="12" t="str">
        <f t="shared" si="12"/>
        <v/>
      </c>
      <c r="T6" s="13" t="str">
        <f t="shared" si="8"/>
        <v/>
      </c>
    </row>
    <row r="7" spans="1:21" x14ac:dyDescent="0.2">
      <c r="A7" s="1"/>
      <c r="B7" s="1"/>
      <c r="C7" s="1"/>
      <c r="D7" s="1"/>
      <c r="E7" s="1"/>
      <c r="F7" s="1"/>
      <c r="G7" s="8" t="str">
        <f t="shared" si="0"/>
        <v/>
      </c>
      <c r="H7" s="9" t="str">
        <f t="shared" si="1"/>
        <v/>
      </c>
      <c r="I7" s="112" t="str">
        <f t="shared" si="2"/>
        <v/>
      </c>
      <c r="J7" s="112" t="str">
        <f t="shared" si="3"/>
        <v/>
      </c>
      <c r="K7" s="10" t="str">
        <f t="shared" si="4"/>
        <v/>
      </c>
      <c r="L7" s="117" t="str">
        <f t="shared" si="9"/>
        <v/>
      </c>
      <c r="M7" s="10" t="str">
        <f t="shared" si="5"/>
        <v/>
      </c>
      <c r="N7" s="117" t="str">
        <f t="shared" si="10"/>
        <v/>
      </c>
      <c r="O7" s="10" t="str">
        <f t="shared" si="6"/>
        <v/>
      </c>
      <c r="P7" s="117" t="str">
        <f t="shared" si="11"/>
        <v/>
      </c>
      <c r="Q7" s="11">
        <f t="shared" si="7"/>
        <v>0</v>
      </c>
      <c r="R7" s="12" t="str">
        <f t="shared" si="13"/>
        <v/>
      </c>
      <c r="S7" s="12" t="str">
        <f t="shared" si="12"/>
        <v/>
      </c>
      <c r="T7" s="13" t="str">
        <f t="shared" si="8"/>
        <v/>
      </c>
    </row>
    <row r="8" spans="1:21" x14ac:dyDescent="0.2">
      <c r="A8" s="1"/>
      <c r="B8" s="1"/>
      <c r="C8" s="1"/>
      <c r="D8" s="1"/>
      <c r="E8" s="1"/>
      <c r="F8" s="1"/>
      <c r="G8" s="8" t="str">
        <f t="shared" si="0"/>
        <v/>
      </c>
      <c r="H8" s="9" t="str">
        <f t="shared" si="1"/>
        <v/>
      </c>
      <c r="I8" s="112" t="str">
        <f t="shared" si="2"/>
        <v/>
      </c>
      <c r="J8" s="112" t="str">
        <f t="shared" si="3"/>
        <v/>
      </c>
      <c r="K8" s="10" t="str">
        <f t="shared" si="4"/>
        <v/>
      </c>
      <c r="L8" s="117" t="str">
        <f t="shared" si="9"/>
        <v/>
      </c>
      <c r="M8" s="10" t="str">
        <f t="shared" si="5"/>
        <v/>
      </c>
      <c r="N8" s="117" t="str">
        <f t="shared" si="10"/>
        <v/>
      </c>
      <c r="O8" s="10" t="str">
        <f t="shared" si="6"/>
        <v/>
      </c>
      <c r="P8" s="117" t="str">
        <f t="shared" si="11"/>
        <v/>
      </c>
      <c r="Q8" s="11">
        <f t="shared" si="7"/>
        <v>0</v>
      </c>
      <c r="R8" s="12" t="str">
        <f t="shared" si="13"/>
        <v/>
      </c>
      <c r="S8" s="12" t="str">
        <f t="shared" si="12"/>
        <v/>
      </c>
      <c r="T8" s="13" t="str">
        <f t="shared" si="8"/>
        <v/>
      </c>
    </row>
    <row r="9" spans="1:21" x14ac:dyDescent="0.2">
      <c r="A9" s="1"/>
      <c r="B9" s="1"/>
      <c r="C9" s="1"/>
      <c r="D9" s="1"/>
      <c r="E9" s="1"/>
      <c r="F9" s="1"/>
      <c r="G9" s="8" t="str">
        <f t="shared" si="0"/>
        <v/>
      </c>
      <c r="H9" s="9" t="str">
        <f t="shared" si="1"/>
        <v/>
      </c>
      <c r="I9" s="112" t="str">
        <f t="shared" si="2"/>
        <v/>
      </c>
      <c r="J9" s="112" t="str">
        <f t="shared" si="3"/>
        <v/>
      </c>
      <c r="K9" s="10" t="str">
        <f t="shared" si="4"/>
        <v/>
      </c>
      <c r="L9" s="117" t="str">
        <f t="shared" si="9"/>
        <v/>
      </c>
      <c r="M9" s="10" t="str">
        <f t="shared" si="5"/>
        <v/>
      </c>
      <c r="N9" s="117" t="str">
        <f t="shared" si="10"/>
        <v/>
      </c>
      <c r="O9" s="10" t="str">
        <f t="shared" si="6"/>
        <v/>
      </c>
      <c r="P9" s="117" t="str">
        <f t="shared" si="11"/>
        <v/>
      </c>
      <c r="Q9" s="11">
        <f t="shared" si="7"/>
        <v>0</v>
      </c>
      <c r="R9" s="12" t="str">
        <f t="shared" si="13"/>
        <v/>
      </c>
      <c r="S9" s="12" t="str">
        <f t="shared" si="12"/>
        <v/>
      </c>
      <c r="T9" s="13" t="str">
        <f t="shared" si="8"/>
        <v/>
      </c>
    </row>
    <row r="10" spans="1:21" x14ac:dyDescent="0.2">
      <c r="A10" s="1"/>
      <c r="B10" s="1"/>
      <c r="C10" s="1"/>
      <c r="D10" s="1"/>
      <c r="E10" s="1"/>
      <c r="F10" s="1"/>
      <c r="G10" s="8" t="str">
        <f t="shared" si="0"/>
        <v/>
      </c>
      <c r="H10" s="9" t="str">
        <f t="shared" si="1"/>
        <v/>
      </c>
      <c r="I10" s="112" t="str">
        <f t="shared" si="2"/>
        <v/>
      </c>
      <c r="J10" s="112" t="str">
        <f t="shared" si="3"/>
        <v/>
      </c>
      <c r="K10" s="10" t="str">
        <f t="shared" si="4"/>
        <v/>
      </c>
      <c r="L10" s="117" t="str">
        <f t="shared" si="9"/>
        <v/>
      </c>
      <c r="M10" s="10" t="str">
        <f t="shared" si="5"/>
        <v/>
      </c>
      <c r="N10" s="117" t="str">
        <f t="shared" si="10"/>
        <v/>
      </c>
      <c r="O10" s="10" t="str">
        <f t="shared" si="6"/>
        <v/>
      </c>
      <c r="P10" s="117" t="str">
        <f t="shared" si="11"/>
        <v/>
      </c>
      <c r="Q10" s="11">
        <f t="shared" si="7"/>
        <v>0</v>
      </c>
      <c r="R10" s="12" t="str">
        <f t="shared" si="13"/>
        <v/>
      </c>
      <c r="S10" s="12" t="str">
        <f t="shared" si="12"/>
        <v/>
      </c>
      <c r="T10" s="13" t="str">
        <f t="shared" si="8"/>
        <v/>
      </c>
    </row>
    <row r="11" spans="1:21" x14ac:dyDescent="0.2">
      <c r="A11" s="1"/>
      <c r="B11" s="1"/>
      <c r="C11" s="1"/>
      <c r="D11" s="1"/>
      <c r="E11" s="1"/>
      <c r="F11" s="1"/>
      <c r="G11" s="8" t="str">
        <f t="shared" si="0"/>
        <v/>
      </c>
      <c r="H11" s="9" t="str">
        <f t="shared" si="1"/>
        <v/>
      </c>
      <c r="I11" s="112" t="str">
        <f t="shared" si="2"/>
        <v/>
      </c>
      <c r="J11" s="112" t="str">
        <f t="shared" si="3"/>
        <v/>
      </c>
      <c r="K11" s="10" t="str">
        <f t="shared" si="4"/>
        <v/>
      </c>
      <c r="L11" s="117" t="str">
        <f t="shared" si="9"/>
        <v/>
      </c>
      <c r="M11" s="10" t="str">
        <f t="shared" si="5"/>
        <v/>
      </c>
      <c r="N11" s="117" t="str">
        <f t="shared" si="10"/>
        <v/>
      </c>
      <c r="O11" s="10" t="str">
        <f t="shared" si="6"/>
        <v/>
      </c>
      <c r="P11" s="117" t="str">
        <f t="shared" si="11"/>
        <v/>
      </c>
      <c r="Q11" s="11">
        <f t="shared" si="7"/>
        <v>0</v>
      </c>
      <c r="R11" s="12" t="str">
        <f t="shared" si="13"/>
        <v/>
      </c>
      <c r="S11" s="12" t="str">
        <f t="shared" si="12"/>
        <v/>
      </c>
      <c r="T11" s="13" t="str">
        <f t="shared" si="8"/>
        <v/>
      </c>
    </row>
    <row r="12" spans="1:21" x14ac:dyDescent="0.2">
      <c r="A12" s="1"/>
      <c r="B12" s="1"/>
      <c r="C12" s="1"/>
      <c r="D12" s="1"/>
      <c r="E12" s="1"/>
      <c r="F12" s="1"/>
      <c r="G12" s="8" t="str">
        <f t="shared" si="0"/>
        <v/>
      </c>
      <c r="H12" s="9" t="str">
        <f t="shared" si="1"/>
        <v/>
      </c>
      <c r="I12" s="112" t="str">
        <f t="shared" si="2"/>
        <v/>
      </c>
      <c r="J12" s="112" t="str">
        <f t="shared" si="3"/>
        <v/>
      </c>
      <c r="K12" s="10" t="str">
        <f t="shared" si="4"/>
        <v/>
      </c>
      <c r="L12" s="117" t="str">
        <f t="shared" si="9"/>
        <v/>
      </c>
      <c r="M12" s="10" t="str">
        <f t="shared" si="5"/>
        <v/>
      </c>
      <c r="N12" s="117" t="str">
        <f t="shared" si="10"/>
        <v/>
      </c>
      <c r="O12" s="10" t="str">
        <f t="shared" si="6"/>
        <v/>
      </c>
      <c r="P12" s="117" t="str">
        <f t="shared" si="11"/>
        <v/>
      </c>
      <c r="Q12" s="11">
        <f t="shared" si="7"/>
        <v>0</v>
      </c>
      <c r="R12" s="12" t="str">
        <f t="shared" si="13"/>
        <v/>
      </c>
      <c r="S12" s="12" t="str">
        <f t="shared" si="12"/>
        <v/>
      </c>
      <c r="T12" s="13" t="str">
        <f t="shared" si="8"/>
        <v/>
      </c>
    </row>
    <row r="13" spans="1:21" x14ac:dyDescent="0.2">
      <c r="A13" s="1"/>
      <c r="B13" s="1"/>
      <c r="C13" s="1"/>
      <c r="D13" s="1"/>
      <c r="E13" s="1"/>
      <c r="F13" s="1"/>
      <c r="G13" s="8" t="str">
        <f t="shared" si="0"/>
        <v/>
      </c>
      <c r="H13" s="9" t="str">
        <f t="shared" si="1"/>
        <v/>
      </c>
      <c r="I13" s="112" t="str">
        <f t="shared" si="2"/>
        <v/>
      </c>
      <c r="J13" s="112" t="str">
        <f t="shared" si="3"/>
        <v/>
      </c>
      <c r="K13" s="10" t="str">
        <f t="shared" si="4"/>
        <v/>
      </c>
      <c r="L13" s="117" t="str">
        <f t="shared" si="9"/>
        <v/>
      </c>
      <c r="M13" s="10" t="str">
        <f t="shared" si="5"/>
        <v/>
      </c>
      <c r="N13" s="117" t="str">
        <f t="shared" si="10"/>
        <v/>
      </c>
      <c r="O13" s="10" t="str">
        <f t="shared" si="6"/>
        <v/>
      </c>
      <c r="P13" s="117" t="str">
        <f t="shared" si="11"/>
        <v/>
      </c>
      <c r="Q13" s="11">
        <f t="shared" si="7"/>
        <v>0</v>
      </c>
      <c r="R13" s="12" t="str">
        <f t="shared" si="13"/>
        <v/>
      </c>
      <c r="S13" s="12" t="str">
        <f t="shared" si="12"/>
        <v/>
      </c>
      <c r="T13" s="13" t="str">
        <f t="shared" si="8"/>
        <v/>
      </c>
    </row>
    <row r="14" spans="1:21" x14ac:dyDescent="0.2">
      <c r="A14" s="1"/>
      <c r="B14" s="1"/>
      <c r="C14" s="1"/>
      <c r="D14" s="1"/>
      <c r="E14" s="1"/>
      <c r="F14" s="1"/>
      <c r="G14" s="8" t="str">
        <f t="shared" si="0"/>
        <v/>
      </c>
      <c r="H14" s="9" t="str">
        <f t="shared" si="1"/>
        <v/>
      </c>
      <c r="I14" s="112" t="str">
        <f t="shared" si="2"/>
        <v/>
      </c>
      <c r="J14" s="112" t="str">
        <f t="shared" si="3"/>
        <v/>
      </c>
      <c r="K14" s="10" t="str">
        <f t="shared" si="4"/>
        <v/>
      </c>
      <c r="L14" s="117" t="str">
        <f t="shared" si="9"/>
        <v/>
      </c>
      <c r="M14" s="10" t="str">
        <f t="shared" si="5"/>
        <v/>
      </c>
      <c r="N14" s="117" t="str">
        <f t="shared" si="10"/>
        <v/>
      </c>
      <c r="O14" s="10" t="str">
        <f t="shared" si="6"/>
        <v/>
      </c>
      <c r="P14" s="117" t="str">
        <f t="shared" si="11"/>
        <v/>
      </c>
      <c r="Q14" s="11">
        <f t="shared" si="7"/>
        <v>0</v>
      </c>
      <c r="R14" s="12" t="str">
        <f t="shared" si="13"/>
        <v/>
      </c>
      <c r="S14" s="12" t="str">
        <f t="shared" si="12"/>
        <v/>
      </c>
      <c r="T14" s="13" t="str">
        <f t="shared" si="8"/>
        <v/>
      </c>
    </row>
    <row r="15" spans="1:21" x14ac:dyDescent="0.2">
      <c r="A15" s="1"/>
      <c r="B15" s="1"/>
      <c r="C15" s="1"/>
      <c r="D15" s="1"/>
      <c r="E15" s="1"/>
      <c r="F15" s="1"/>
      <c r="G15" s="8" t="str">
        <f t="shared" si="0"/>
        <v/>
      </c>
      <c r="H15" s="9" t="str">
        <f t="shared" si="1"/>
        <v/>
      </c>
      <c r="I15" s="112" t="str">
        <f t="shared" si="2"/>
        <v/>
      </c>
      <c r="J15" s="112" t="str">
        <f t="shared" si="3"/>
        <v/>
      </c>
      <c r="K15" s="10" t="str">
        <f t="shared" si="4"/>
        <v/>
      </c>
      <c r="L15" s="117" t="str">
        <f t="shared" si="9"/>
        <v/>
      </c>
      <c r="M15" s="10" t="str">
        <f t="shared" si="5"/>
        <v/>
      </c>
      <c r="N15" s="117" t="str">
        <f t="shared" si="10"/>
        <v/>
      </c>
      <c r="O15" s="10" t="str">
        <f t="shared" si="6"/>
        <v/>
      </c>
      <c r="P15" s="117" t="str">
        <f t="shared" si="11"/>
        <v/>
      </c>
      <c r="Q15" s="11">
        <f t="shared" si="7"/>
        <v>0</v>
      </c>
      <c r="R15" s="12" t="str">
        <f t="shared" si="13"/>
        <v/>
      </c>
      <c r="S15" s="12" t="str">
        <f t="shared" si="12"/>
        <v/>
      </c>
      <c r="T15" s="13" t="str">
        <f t="shared" si="8"/>
        <v/>
      </c>
    </row>
    <row r="16" spans="1:21" x14ac:dyDescent="0.2">
      <c r="A16" s="1"/>
      <c r="B16" s="1"/>
      <c r="C16" s="1"/>
      <c r="D16" s="1"/>
      <c r="E16" s="1"/>
      <c r="F16" s="1"/>
      <c r="G16" s="8" t="str">
        <f t="shared" si="0"/>
        <v/>
      </c>
      <c r="H16" s="9" t="str">
        <f t="shared" si="1"/>
        <v/>
      </c>
      <c r="I16" s="112" t="str">
        <f t="shared" si="2"/>
        <v/>
      </c>
      <c r="J16" s="112" t="str">
        <f t="shared" si="3"/>
        <v/>
      </c>
      <c r="K16" s="10" t="str">
        <f t="shared" si="4"/>
        <v/>
      </c>
      <c r="L16" s="117" t="str">
        <f t="shared" si="9"/>
        <v/>
      </c>
      <c r="M16" s="10" t="str">
        <f t="shared" si="5"/>
        <v/>
      </c>
      <c r="N16" s="117" t="str">
        <f t="shared" si="10"/>
        <v/>
      </c>
      <c r="O16" s="10" t="str">
        <f t="shared" si="6"/>
        <v/>
      </c>
      <c r="P16" s="117" t="str">
        <f t="shared" si="11"/>
        <v/>
      </c>
      <c r="Q16" s="11">
        <f t="shared" si="7"/>
        <v>0</v>
      </c>
      <c r="R16" s="12" t="str">
        <f t="shared" si="13"/>
        <v/>
      </c>
      <c r="S16" s="12" t="str">
        <f t="shared" si="12"/>
        <v/>
      </c>
      <c r="T16" s="13" t="str">
        <f t="shared" si="8"/>
        <v/>
      </c>
    </row>
    <row r="17" spans="1:20" x14ac:dyDescent="0.2">
      <c r="A17" s="1"/>
      <c r="B17" s="1"/>
      <c r="C17" s="1"/>
      <c r="D17" s="1"/>
      <c r="E17" s="1"/>
      <c r="F17" s="1"/>
      <c r="G17" s="8" t="str">
        <f t="shared" si="0"/>
        <v/>
      </c>
      <c r="H17" s="9" t="str">
        <f t="shared" si="1"/>
        <v/>
      </c>
      <c r="I17" s="112" t="str">
        <f t="shared" si="2"/>
        <v/>
      </c>
      <c r="J17" s="112" t="str">
        <f t="shared" si="3"/>
        <v/>
      </c>
      <c r="K17" s="10" t="str">
        <f t="shared" si="4"/>
        <v/>
      </c>
      <c r="L17" s="117" t="str">
        <f t="shared" si="9"/>
        <v/>
      </c>
      <c r="M17" s="10" t="str">
        <f t="shared" si="5"/>
        <v/>
      </c>
      <c r="N17" s="117" t="str">
        <f t="shared" si="10"/>
        <v/>
      </c>
      <c r="O17" s="10" t="str">
        <f t="shared" si="6"/>
        <v/>
      </c>
      <c r="P17" s="117" t="str">
        <f t="shared" si="11"/>
        <v/>
      </c>
      <c r="Q17" s="11">
        <f t="shared" si="7"/>
        <v>0</v>
      </c>
      <c r="R17" s="12" t="str">
        <f t="shared" si="13"/>
        <v/>
      </c>
      <c r="S17" s="12" t="str">
        <f t="shared" si="12"/>
        <v/>
      </c>
      <c r="T17" s="13" t="str">
        <f t="shared" si="8"/>
        <v/>
      </c>
    </row>
    <row r="18" spans="1:20" x14ac:dyDescent="0.2">
      <c r="A18" s="1"/>
      <c r="B18" s="1"/>
      <c r="C18" s="1"/>
      <c r="D18" s="1"/>
      <c r="E18" s="1"/>
      <c r="F18" s="1"/>
      <c r="G18" s="8" t="str">
        <f t="shared" si="0"/>
        <v/>
      </c>
      <c r="H18" s="9" t="str">
        <f t="shared" si="1"/>
        <v/>
      </c>
      <c r="I18" s="112" t="str">
        <f t="shared" si="2"/>
        <v/>
      </c>
      <c r="J18" s="112" t="str">
        <f t="shared" si="3"/>
        <v/>
      </c>
      <c r="K18" s="10" t="str">
        <f t="shared" si="4"/>
        <v/>
      </c>
      <c r="L18" s="117" t="str">
        <f t="shared" si="9"/>
        <v/>
      </c>
      <c r="M18" s="10" t="str">
        <f t="shared" si="5"/>
        <v/>
      </c>
      <c r="N18" s="117" t="str">
        <f t="shared" si="10"/>
        <v/>
      </c>
      <c r="O18" s="10" t="str">
        <f t="shared" si="6"/>
        <v/>
      </c>
      <c r="P18" s="117" t="str">
        <f t="shared" si="11"/>
        <v/>
      </c>
      <c r="Q18" s="11">
        <f t="shared" si="7"/>
        <v>0</v>
      </c>
      <c r="R18" s="12" t="str">
        <f t="shared" si="13"/>
        <v/>
      </c>
      <c r="S18" s="12" t="str">
        <f t="shared" si="12"/>
        <v/>
      </c>
      <c r="T18" s="13" t="str">
        <f t="shared" si="8"/>
        <v/>
      </c>
    </row>
    <row r="19" spans="1:20" x14ac:dyDescent="0.2">
      <c r="A19" s="1"/>
      <c r="B19" s="1"/>
      <c r="C19" s="1"/>
      <c r="D19" s="1"/>
      <c r="E19" s="1"/>
      <c r="F19" s="1"/>
      <c r="G19" s="8" t="str">
        <f t="shared" si="0"/>
        <v/>
      </c>
      <c r="H19" s="9" t="str">
        <f t="shared" si="1"/>
        <v/>
      </c>
      <c r="I19" s="112" t="str">
        <f t="shared" si="2"/>
        <v/>
      </c>
      <c r="J19" s="112" t="str">
        <f t="shared" si="3"/>
        <v/>
      </c>
      <c r="K19" s="10" t="str">
        <f t="shared" si="4"/>
        <v/>
      </c>
      <c r="L19" s="117" t="str">
        <f t="shared" si="9"/>
        <v/>
      </c>
      <c r="M19" s="10" t="str">
        <f t="shared" si="5"/>
        <v/>
      </c>
      <c r="N19" s="117" t="str">
        <f t="shared" si="10"/>
        <v/>
      </c>
      <c r="O19" s="10" t="str">
        <f t="shared" si="6"/>
        <v/>
      </c>
      <c r="P19" s="117" t="str">
        <f t="shared" si="11"/>
        <v/>
      </c>
      <c r="Q19" s="11">
        <f t="shared" si="7"/>
        <v>0</v>
      </c>
      <c r="R19" s="12" t="str">
        <f t="shared" si="13"/>
        <v/>
      </c>
      <c r="S19" s="12" t="str">
        <f t="shared" si="12"/>
        <v/>
      </c>
      <c r="T19" s="13" t="str">
        <f t="shared" si="8"/>
        <v/>
      </c>
    </row>
    <row r="20" spans="1:20" x14ac:dyDescent="0.2">
      <c r="A20" s="1"/>
      <c r="B20" s="1"/>
      <c r="C20" s="1"/>
      <c r="D20" s="1"/>
      <c r="E20" s="1"/>
      <c r="F20" s="1"/>
      <c r="G20" s="8" t="str">
        <f t="shared" si="0"/>
        <v/>
      </c>
      <c r="H20" s="9" t="str">
        <f t="shared" si="1"/>
        <v/>
      </c>
      <c r="I20" s="112" t="str">
        <f t="shared" si="2"/>
        <v/>
      </c>
      <c r="J20" s="112" t="str">
        <f t="shared" si="3"/>
        <v/>
      </c>
      <c r="K20" s="10" t="str">
        <f t="shared" si="4"/>
        <v/>
      </c>
      <c r="L20" s="117" t="str">
        <f t="shared" si="9"/>
        <v/>
      </c>
      <c r="M20" s="10" t="str">
        <f t="shared" si="5"/>
        <v/>
      </c>
      <c r="N20" s="117" t="str">
        <f t="shared" si="10"/>
        <v/>
      </c>
      <c r="O20" s="10" t="str">
        <f t="shared" si="6"/>
        <v/>
      </c>
      <c r="P20" s="117" t="str">
        <f t="shared" si="11"/>
        <v/>
      </c>
      <c r="Q20" s="11">
        <f t="shared" si="7"/>
        <v>0</v>
      </c>
      <c r="R20" s="12" t="str">
        <f t="shared" si="13"/>
        <v/>
      </c>
      <c r="S20" s="12" t="str">
        <f t="shared" si="12"/>
        <v/>
      </c>
      <c r="T20" s="13" t="str">
        <f t="shared" si="8"/>
        <v/>
      </c>
    </row>
    <row r="21" spans="1:20" x14ac:dyDescent="0.2">
      <c r="A21" s="1"/>
      <c r="B21" s="1"/>
      <c r="C21" s="1"/>
      <c r="D21" s="1"/>
      <c r="E21" s="1"/>
      <c r="F21" s="1"/>
      <c r="G21" s="8" t="str">
        <f t="shared" si="0"/>
        <v/>
      </c>
      <c r="H21" s="9" t="str">
        <f t="shared" si="1"/>
        <v/>
      </c>
      <c r="I21" s="112" t="str">
        <f t="shared" si="2"/>
        <v/>
      </c>
      <c r="J21" s="112" t="str">
        <f t="shared" si="3"/>
        <v/>
      </c>
      <c r="K21" s="10" t="str">
        <f t="shared" si="4"/>
        <v/>
      </c>
      <c r="L21" s="117" t="str">
        <f t="shared" si="9"/>
        <v/>
      </c>
      <c r="M21" s="10" t="str">
        <f t="shared" si="5"/>
        <v/>
      </c>
      <c r="N21" s="117" t="str">
        <f t="shared" si="10"/>
        <v/>
      </c>
      <c r="O21" s="10" t="str">
        <f t="shared" si="6"/>
        <v/>
      </c>
      <c r="P21" s="117" t="str">
        <f t="shared" si="11"/>
        <v/>
      </c>
      <c r="Q21" s="11">
        <f t="shared" si="7"/>
        <v>0</v>
      </c>
      <c r="R21" s="12" t="str">
        <f t="shared" si="13"/>
        <v/>
      </c>
      <c r="S21" s="12" t="str">
        <f t="shared" si="12"/>
        <v/>
      </c>
      <c r="T21" s="13" t="str">
        <f t="shared" si="8"/>
        <v/>
      </c>
    </row>
    <row r="22" spans="1:20" x14ac:dyDescent="0.2">
      <c r="A22" s="1"/>
      <c r="B22" s="1"/>
      <c r="C22" s="1"/>
      <c r="D22" s="1"/>
      <c r="E22" s="1"/>
      <c r="F22" s="1"/>
      <c r="G22" s="8" t="str">
        <f t="shared" si="0"/>
        <v/>
      </c>
      <c r="H22" s="9" t="str">
        <f t="shared" si="1"/>
        <v/>
      </c>
      <c r="I22" s="112" t="str">
        <f t="shared" si="2"/>
        <v/>
      </c>
      <c r="J22" s="112" t="str">
        <f t="shared" si="3"/>
        <v/>
      </c>
      <c r="K22" s="10" t="str">
        <f t="shared" si="4"/>
        <v/>
      </c>
      <c r="L22" s="117" t="str">
        <f t="shared" si="9"/>
        <v/>
      </c>
      <c r="M22" s="10" t="str">
        <f t="shared" si="5"/>
        <v/>
      </c>
      <c r="N22" s="117" t="str">
        <f t="shared" si="10"/>
        <v/>
      </c>
      <c r="O22" s="10" t="str">
        <f t="shared" si="6"/>
        <v/>
      </c>
      <c r="P22" s="117" t="str">
        <f t="shared" si="11"/>
        <v/>
      </c>
      <c r="Q22" s="11">
        <f t="shared" si="7"/>
        <v>0</v>
      </c>
      <c r="R22" s="12" t="str">
        <f t="shared" si="13"/>
        <v/>
      </c>
      <c r="S22" s="12" t="str">
        <f t="shared" si="12"/>
        <v/>
      </c>
      <c r="T22" s="13" t="str">
        <f t="shared" si="8"/>
        <v/>
      </c>
    </row>
    <row r="23" spans="1:20" x14ac:dyDescent="0.2">
      <c r="A23" s="1"/>
      <c r="B23" s="1"/>
      <c r="C23" s="1"/>
      <c r="D23" s="1"/>
      <c r="E23" s="1"/>
      <c r="F23" s="1"/>
      <c r="G23" s="8" t="str">
        <f t="shared" si="0"/>
        <v/>
      </c>
      <c r="H23" s="9" t="str">
        <f t="shared" si="1"/>
        <v/>
      </c>
      <c r="I23" s="112" t="str">
        <f t="shared" si="2"/>
        <v/>
      </c>
      <c r="J23" s="112" t="str">
        <f t="shared" si="3"/>
        <v/>
      </c>
      <c r="K23" s="10" t="str">
        <f t="shared" si="4"/>
        <v/>
      </c>
      <c r="L23" s="117" t="str">
        <f t="shared" si="9"/>
        <v/>
      </c>
      <c r="M23" s="10" t="str">
        <f t="shared" si="5"/>
        <v/>
      </c>
      <c r="N23" s="117" t="str">
        <f t="shared" si="10"/>
        <v/>
      </c>
      <c r="O23" s="10" t="str">
        <f t="shared" si="6"/>
        <v/>
      </c>
      <c r="P23" s="117" t="str">
        <f t="shared" si="11"/>
        <v/>
      </c>
      <c r="Q23" s="11">
        <f t="shared" si="7"/>
        <v>0</v>
      </c>
      <c r="R23" s="12" t="str">
        <f t="shared" si="13"/>
        <v/>
      </c>
      <c r="S23" s="12" t="str">
        <f t="shared" si="12"/>
        <v/>
      </c>
      <c r="T23" s="13" t="str">
        <f t="shared" si="8"/>
        <v/>
      </c>
    </row>
    <row r="24" spans="1:20" x14ac:dyDescent="0.2">
      <c r="A24" s="1"/>
      <c r="B24" s="1"/>
      <c r="C24" s="1"/>
      <c r="D24" s="1"/>
      <c r="E24" s="1"/>
      <c r="F24" s="1"/>
      <c r="G24" s="8" t="str">
        <f t="shared" si="0"/>
        <v/>
      </c>
      <c r="H24" s="9" t="str">
        <f t="shared" si="1"/>
        <v/>
      </c>
      <c r="I24" s="112" t="str">
        <f t="shared" si="2"/>
        <v/>
      </c>
      <c r="J24" s="112" t="str">
        <f t="shared" si="3"/>
        <v/>
      </c>
      <c r="K24" s="10" t="str">
        <f t="shared" si="4"/>
        <v/>
      </c>
      <c r="L24" s="117" t="str">
        <f t="shared" si="9"/>
        <v/>
      </c>
      <c r="M24" s="10" t="str">
        <f t="shared" si="5"/>
        <v/>
      </c>
      <c r="N24" s="117" t="str">
        <f t="shared" si="10"/>
        <v/>
      </c>
      <c r="O24" s="10" t="str">
        <f t="shared" si="6"/>
        <v/>
      </c>
      <c r="P24" s="117" t="str">
        <f t="shared" si="11"/>
        <v/>
      </c>
      <c r="Q24" s="11">
        <f t="shared" si="7"/>
        <v>0</v>
      </c>
      <c r="R24" s="12" t="str">
        <f t="shared" si="13"/>
        <v/>
      </c>
      <c r="S24" s="12" t="str">
        <f t="shared" si="12"/>
        <v/>
      </c>
      <c r="T24" s="13" t="str">
        <f t="shared" si="8"/>
        <v/>
      </c>
    </row>
    <row r="25" spans="1:20" x14ac:dyDescent="0.2">
      <c r="A25" s="1"/>
      <c r="B25" s="1"/>
      <c r="C25" s="1"/>
      <c r="D25" s="1"/>
      <c r="E25" s="1"/>
      <c r="F25" s="1"/>
      <c r="G25" s="8" t="str">
        <f t="shared" si="0"/>
        <v/>
      </c>
      <c r="H25" s="9" t="str">
        <f t="shared" si="1"/>
        <v/>
      </c>
      <c r="I25" s="112" t="str">
        <f t="shared" si="2"/>
        <v/>
      </c>
      <c r="J25" s="112" t="str">
        <f t="shared" si="3"/>
        <v/>
      </c>
      <c r="K25" s="10" t="str">
        <f t="shared" si="4"/>
        <v/>
      </c>
      <c r="L25" s="117" t="str">
        <f t="shared" si="9"/>
        <v/>
      </c>
      <c r="M25" s="10" t="str">
        <f t="shared" si="5"/>
        <v/>
      </c>
      <c r="N25" s="117" t="str">
        <f t="shared" si="10"/>
        <v/>
      </c>
      <c r="O25" s="10" t="str">
        <f t="shared" si="6"/>
        <v/>
      </c>
      <c r="P25" s="117" t="str">
        <f t="shared" si="11"/>
        <v/>
      </c>
      <c r="Q25" s="11">
        <f t="shared" si="7"/>
        <v>0</v>
      </c>
      <c r="R25" s="12" t="str">
        <f t="shared" si="13"/>
        <v/>
      </c>
      <c r="S25" s="12" t="str">
        <f t="shared" si="12"/>
        <v/>
      </c>
      <c r="T25" s="13" t="str">
        <f t="shared" si="8"/>
        <v/>
      </c>
    </row>
    <row r="26" spans="1:20" x14ac:dyDescent="0.2">
      <c r="A26" s="1"/>
      <c r="B26" s="1"/>
      <c r="C26" s="1"/>
      <c r="D26" s="1"/>
      <c r="E26" s="1"/>
      <c r="F26" s="1"/>
      <c r="G26" s="8" t="str">
        <f t="shared" si="0"/>
        <v/>
      </c>
      <c r="H26" s="9" t="str">
        <f t="shared" si="1"/>
        <v/>
      </c>
      <c r="I26" s="112" t="str">
        <f t="shared" si="2"/>
        <v/>
      </c>
      <c r="J26" s="112" t="str">
        <f t="shared" si="3"/>
        <v/>
      </c>
      <c r="K26" s="10" t="str">
        <f t="shared" si="4"/>
        <v/>
      </c>
      <c r="L26" s="117" t="str">
        <f t="shared" si="9"/>
        <v/>
      </c>
      <c r="M26" s="10" t="str">
        <f t="shared" si="5"/>
        <v/>
      </c>
      <c r="N26" s="117" t="str">
        <f t="shared" si="10"/>
        <v/>
      </c>
      <c r="O26" s="10" t="str">
        <f t="shared" si="6"/>
        <v/>
      </c>
      <c r="P26" s="117" t="str">
        <f t="shared" si="11"/>
        <v/>
      </c>
      <c r="Q26" s="11">
        <f t="shared" si="7"/>
        <v>0</v>
      </c>
      <c r="R26" s="12" t="str">
        <f t="shared" si="13"/>
        <v/>
      </c>
      <c r="S26" s="12" t="str">
        <f t="shared" si="12"/>
        <v/>
      </c>
      <c r="T26" s="13" t="str">
        <f t="shared" si="8"/>
        <v/>
      </c>
    </row>
    <row r="27" spans="1:20" x14ac:dyDescent="0.2">
      <c r="A27" s="1"/>
      <c r="B27" s="1"/>
      <c r="C27" s="1"/>
      <c r="D27" s="1"/>
      <c r="E27" s="1"/>
      <c r="F27" s="1"/>
      <c r="G27" s="8" t="str">
        <f t="shared" si="0"/>
        <v/>
      </c>
      <c r="H27" s="9" t="str">
        <f t="shared" si="1"/>
        <v/>
      </c>
      <c r="I27" s="112" t="str">
        <f t="shared" si="2"/>
        <v/>
      </c>
      <c r="J27" s="112" t="str">
        <f t="shared" si="3"/>
        <v/>
      </c>
      <c r="K27" s="10" t="str">
        <f t="shared" si="4"/>
        <v/>
      </c>
      <c r="L27" s="117" t="str">
        <f t="shared" si="9"/>
        <v/>
      </c>
      <c r="M27" s="10" t="str">
        <f t="shared" si="5"/>
        <v/>
      </c>
      <c r="N27" s="117" t="str">
        <f t="shared" si="10"/>
        <v/>
      </c>
      <c r="O27" s="10" t="str">
        <f t="shared" si="6"/>
        <v/>
      </c>
      <c r="P27" s="117" t="str">
        <f t="shared" si="11"/>
        <v/>
      </c>
      <c r="Q27" s="11">
        <f t="shared" si="7"/>
        <v>0</v>
      </c>
      <c r="R27" s="12" t="str">
        <f t="shared" si="13"/>
        <v/>
      </c>
      <c r="S27" s="12" t="str">
        <f t="shared" si="12"/>
        <v/>
      </c>
      <c r="T27" s="13" t="str">
        <f t="shared" si="8"/>
        <v/>
      </c>
    </row>
    <row r="28" spans="1:20" x14ac:dyDescent="0.2">
      <c r="A28" s="1"/>
      <c r="B28" s="1"/>
      <c r="C28" s="1"/>
      <c r="D28" s="1"/>
      <c r="E28" s="1"/>
      <c r="F28" s="1"/>
      <c r="G28" s="8" t="str">
        <f t="shared" si="0"/>
        <v/>
      </c>
      <c r="H28" s="9" t="str">
        <f t="shared" si="1"/>
        <v/>
      </c>
      <c r="I28" s="112" t="str">
        <f t="shared" si="2"/>
        <v/>
      </c>
      <c r="J28" s="112" t="str">
        <f t="shared" si="3"/>
        <v/>
      </c>
      <c r="K28" s="10" t="str">
        <f t="shared" si="4"/>
        <v/>
      </c>
      <c r="L28" s="117" t="str">
        <f t="shared" si="9"/>
        <v/>
      </c>
      <c r="M28" s="10" t="str">
        <f t="shared" si="5"/>
        <v/>
      </c>
      <c r="N28" s="117" t="str">
        <f t="shared" si="10"/>
        <v/>
      </c>
      <c r="O28" s="10" t="str">
        <f t="shared" si="6"/>
        <v/>
      </c>
      <c r="P28" s="117" t="str">
        <f t="shared" si="11"/>
        <v/>
      </c>
      <c r="Q28" s="11">
        <f t="shared" si="7"/>
        <v>0</v>
      </c>
      <c r="R28" s="12" t="str">
        <f t="shared" si="13"/>
        <v/>
      </c>
      <c r="S28" s="12" t="str">
        <f t="shared" si="12"/>
        <v/>
      </c>
      <c r="T28" s="13" t="str">
        <f t="shared" si="8"/>
        <v/>
      </c>
    </row>
    <row r="29" spans="1:20" x14ac:dyDescent="0.2">
      <c r="A29" s="1"/>
      <c r="B29" s="1"/>
      <c r="C29" s="1"/>
      <c r="D29" s="1"/>
      <c r="E29" s="1"/>
      <c r="F29" s="1"/>
      <c r="G29" s="8" t="str">
        <f t="shared" si="0"/>
        <v/>
      </c>
      <c r="H29" s="9" t="str">
        <f t="shared" si="1"/>
        <v/>
      </c>
      <c r="I29" s="112" t="str">
        <f t="shared" si="2"/>
        <v/>
      </c>
      <c r="J29" s="112" t="str">
        <f t="shared" si="3"/>
        <v/>
      </c>
      <c r="K29" s="10" t="str">
        <f t="shared" si="4"/>
        <v/>
      </c>
      <c r="L29" s="117" t="str">
        <f t="shared" si="9"/>
        <v/>
      </c>
      <c r="M29" s="10" t="str">
        <f t="shared" si="5"/>
        <v/>
      </c>
      <c r="N29" s="117" t="str">
        <f t="shared" si="10"/>
        <v/>
      </c>
      <c r="O29" s="10" t="str">
        <f t="shared" si="6"/>
        <v/>
      </c>
      <c r="P29" s="117" t="str">
        <f t="shared" si="11"/>
        <v/>
      </c>
      <c r="Q29" s="11">
        <f t="shared" si="7"/>
        <v>0</v>
      </c>
      <c r="R29" s="12" t="str">
        <f t="shared" si="13"/>
        <v/>
      </c>
      <c r="S29" s="12" t="str">
        <f t="shared" si="12"/>
        <v/>
      </c>
      <c r="T29" s="13" t="str">
        <f t="shared" si="8"/>
        <v/>
      </c>
    </row>
    <row r="30" spans="1:20" x14ac:dyDescent="0.2">
      <c r="A30" s="1"/>
      <c r="B30" s="1"/>
      <c r="C30" s="1"/>
      <c r="D30" s="1"/>
      <c r="E30" s="1"/>
      <c r="F30" s="1"/>
      <c r="G30" s="8" t="str">
        <f t="shared" si="0"/>
        <v/>
      </c>
      <c r="H30" s="9" t="str">
        <f t="shared" si="1"/>
        <v/>
      </c>
      <c r="I30" s="112" t="str">
        <f t="shared" si="2"/>
        <v/>
      </c>
      <c r="J30" s="112" t="str">
        <f t="shared" si="3"/>
        <v/>
      </c>
      <c r="K30" s="10" t="str">
        <f t="shared" si="4"/>
        <v/>
      </c>
      <c r="L30" s="117" t="str">
        <f t="shared" si="9"/>
        <v/>
      </c>
      <c r="M30" s="10" t="str">
        <f t="shared" si="5"/>
        <v/>
      </c>
      <c r="N30" s="117" t="str">
        <f t="shared" si="10"/>
        <v/>
      </c>
      <c r="O30" s="10" t="str">
        <f t="shared" si="6"/>
        <v/>
      </c>
      <c r="P30" s="117" t="str">
        <f t="shared" si="11"/>
        <v/>
      </c>
      <c r="Q30" s="11">
        <f t="shared" si="7"/>
        <v>0</v>
      </c>
      <c r="R30" s="12" t="str">
        <f t="shared" si="13"/>
        <v/>
      </c>
      <c r="S30" s="12" t="str">
        <f t="shared" si="12"/>
        <v/>
      </c>
      <c r="T30" s="13" t="str">
        <f t="shared" si="8"/>
        <v/>
      </c>
    </row>
    <row r="31" spans="1:20" x14ac:dyDescent="0.2">
      <c r="A31" s="1"/>
      <c r="B31" s="1"/>
      <c r="C31" s="1"/>
      <c r="D31" s="1"/>
      <c r="E31" s="1"/>
      <c r="F31" s="1"/>
      <c r="G31" s="8" t="str">
        <f t="shared" si="0"/>
        <v/>
      </c>
      <c r="H31" s="9" t="str">
        <f t="shared" si="1"/>
        <v/>
      </c>
      <c r="I31" s="112" t="str">
        <f t="shared" si="2"/>
        <v/>
      </c>
      <c r="J31" s="112" t="str">
        <f t="shared" si="3"/>
        <v/>
      </c>
      <c r="K31" s="10" t="str">
        <f t="shared" si="4"/>
        <v/>
      </c>
      <c r="L31" s="117" t="str">
        <f t="shared" si="9"/>
        <v/>
      </c>
      <c r="M31" s="10" t="str">
        <f t="shared" si="5"/>
        <v/>
      </c>
      <c r="N31" s="117" t="str">
        <f t="shared" si="10"/>
        <v/>
      </c>
      <c r="O31" s="10" t="str">
        <f t="shared" si="6"/>
        <v/>
      </c>
      <c r="P31" s="117" t="str">
        <f t="shared" si="11"/>
        <v/>
      </c>
      <c r="Q31" s="11">
        <f t="shared" si="7"/>
        <v>0</v>
      </c>
      <c r="R31" s="12" t="str">
        <f t="shared" si="13"/>
        <v/>
      </c>
      <c r="S31" s="12" t="str">
        <f t="shared" si="12"/>
        <v/>
      </c>
      <c r="T31" s="13" t="str">
        <f t="shared" si="8"/>
        <v/>
      </c>
    </row>
    <row r="32" spans="1:20" x14ac:dyDescent="0.2">
      <c r="A32" s="1"/>
      <c r="B32" s="1"/>
      <c r="C32" s="1"/>
      <c r="D32" s="1"/>
      <c r="E32" s="1"/>
      <c r="F32" s="1"/>
      <c r="G32" s="8" t="str">
        <f t="shared" si="0"/>
        <v/>
      </c>
      <c r="H32" s="9" t="str">
        <f t="shared" si="1"/>
        <v/>
      </c>
      <c r="I32" s="112" t="str">
        <f t="shared" si="2"/>
        <v/>
      </c>
      <c r="J32" s="112" t="str">
        <f t="shared" si="3"/>
        <v/>
      </c>
      <c r="K32" s="10" t="str">
        <f t="shared" si="4"/>
        <v/>
      </c>
      <c r="L32" s="117" t="str">
        <f t="shared" si="9"/>
        <v/>
      </c>
      <c r="M32" s="10" t="str">
        <f t="shared" si="5"/>
        <v/>
      </c>
      <c r="N32" s="117" t="str">
        <f t="shared" si="10"/>
        <v/>
      </c>
      <c r="O32" s="10" t="str">
        <f t="shared" si="6"/>
        <v/>
      </c>
      <c r="P32" s="117" t="str">
        <f t="shared" si="11"/>
        <v/>
      </c>
      <c r="Q32" s="11">
        <f t="shared" si="7"/>
        <v>0</v>
      </c>
      <c r="R32" s="12" t="str">
        <f t="shared" si="13"/>
        <v/>
      </c>
      <c r="S32" s="12" t="str">
        <f t="shared" si="12"/>
        <v/>
      </c>
      <c r="T32" s="13" t="str">
        <f t="shared" si="8"/>
        <v/>
      </c>
    </row>
    <row r="33" spans="1:20" x14ac:dyDescent="0.2">
      <c r="A33" s="1"/>
      <c r="B33" s="1"/>
      <c r="C33" s="1"/>
      <c r="D33" s="1"/>
      <c r="E33" s="1"/>
      <c r="F33" s="1"/>
      <c r="G33" s="8" t="str">
        <f t="shared" si="0"/>
        <v/>
      </c>
      <c r="H33" s="9" t="str">
        <f t="shared" si="1"/>
        <v/>
      </c>
      <c r="I33" s="112" t="str">
        <f t="shared" si="2"/>
        <v/>
      </c>
      <c r="J33" s="112" t="str">
        <f t="shared" si="3"/>
        <v/>
      </c>
      <c r="K33" s="10" t="str">
        <f t="shared" si="4"/>
        <v/>
      </c>
      <c r="L33" s="117" t="str">
        <f t="shared" si="9"/>
        <v/>
      </c>
      <c r="M33" s="10" t="str">
        <f t="shared" si="5"/>
        <v/>
      </c>
      <c r="N33" s="117" t="str">
        <f t="shared" si="10"/>
        <v/>
      </c>
      <c r="O33" s="10" t="str">
        <f t="shared" si="6"/>
        <v/>
      </c>
      <c r="P33" s="117" t="str">
        <f t="shared" si="11"/>
        <v/>
      </c>
      <c r="Q33" s="11">
        <f t="shared" si="7"/>
        <v>0</v>
      </c>
      <c r="R33" s="12" t="str">
        <f t="shared" si="13"/>
        <v/>
      </c>
      <c r="S33" s="12" t="str">
        <f t="shared" si="12"/>
        <v/>
      </c>
      <c r="T33" s="13" t="str">
        <f t="shared" si="8"/>
        <v/>
      </c>
    </row>
    <row r="34" spans="1:20" x14ac:dyDescent="0.2">
      <c r="A34" s="1"/>
      <c r="B34" s="1"/>
      <c r="C34" s="1"/>
      <c r="D34" s="1"/>
      <c r="E34" s="1"/>
      <c r="F34" s="1"/>
      <c r="G34" s="8" t="str">
        <f t="shared" si="0"/>
        <v/>
      </c>
      <c r="H34" s="9" t="str">
        <f t="shared" si="1"/>
        <v/>
      </c>
      <c r="I34" s="112" t="str">
        <f t="shared" si="2"/>
        <v/>
      </c>
      <c r="J34" s="112" t="str">
        <f t="shared" si="3"/>
        <v/>
      </c>
      <c r="K34" s="10" t="str">
        <f t="shared" si="4"/>
        <v/>
      </c>
      <c r="L34" s="117" t="str">
        <f t="shared" si="9"/>
        <v/>
      </c>
      <c r="M34" s="10" t="str">
        <f t="shared" si="5"/>
        <v/>
      </c>
      <c r="N34" s="117" t="str">
        <f t="shared" si="10"/>
        <v/>
      </c>
      <c r="O34" s="10" t="str">
        <f t="shared" si="6"/>
        <v/>
      </c>
      <c r="P34" s="117" t="str">
        <f t="shared" si="11"/>
        <v/>
      </c>
      <c r="Q34" s="11">
        <f t="shared" si="7"/>
        <v>0</v>
      </c>
      <c r="R34" s="12" t="str">
        <f t="shared" si="13"/>
        <v/>
      </c>
      <c r="S34" s="12" t="str">
        <f t="shared" si="12"/>
        <v/>
      </c>
      <c r="T34" s="13" t="str">
        <f t="shared" si="8"/>
        <v/>
      </c>
    </row>
    <row r="35" spans="1:20" x14ac:dyDescent="0.2">
      <c r="A35" s="1"/>
      <c r="B35" s="1"/>
      <c r="C35" s="1"/>
      <c r="D35" s="1"/>
      <c r="E35" s="1"/>
      <c r="F35" s="1"/>
      <c r="G35" s="8" t="str">
        <f t="shared" si="0"/>
        <v/>
      </c>
      <c r="H35" s="9" t="str">
        <f t="shared" si="1"/>
        <v/>
      </c>
      <c r="I35" s="112" t="str">
        <f t="shared" si="2"/>
        <v/>
      </c>
      <c r="J35" s="112" t="str">
        <f t="shared" si="3"/>
        <v/>
      </c>
      <c r="K35" s="10" t="str">
        <f t="shared" si="4"/>
        <v/>
      </c>
      <c r="L35" s="117" t="str">
        <f t="shared" si="9"/>
        <v/>
      </c>
      <c r="M35" s="10" t="str">
        <f t="shared" si="5"/>
        <v/>
      </c>
      <c r="N35" s="117" t="str">
        <f t="shared" si="10"/>
        <v/>
      </c>
      <c r="O35" s="10" t="str">
        <f t="shared" si="6"/>
        <v/>
      </c>
      <c r="P35" s="117" t="str">
        <f t="shared" si="11"/>
        <v/>
      </c>
      <c r="Q35" s="11">
        <f t="shared" si="7"/>
        <v>0</v>
      </c>
      <c r="R35" s="12" t="str">
        <f t="shared" si="13"/>
        <v/>
      </c>
      <c r="S35" s="12" t="str">
        <f t="shared" si="12"/>
        <v/>
      </c>
      <c r="T35" s="13" t="str">
        <f t="shared" si="8"/>
        <v/>
      </c>
    </row>
    <row r="36" spans="1:20" x14ac:dyDescent="0.2">
      <c r="A36" s="1"/>
      <c r="B36" s="1"/>
      <c r="C36" s="1"/>
      <c r="D36" s="1"/>
      <c r="E36" s="1"/>
      <c r="F36" s="1"/>
      <c r="G36" s="8" t="str">
        <f t="shared" si="0"/>
        <v/>
      </c>
      <c r="H36" s="9" t="str">
        <f t="shared" si="1"/>
        <v/>
      </c>
      <c r="I36" s="112" t="str">
        <f t="shared" si="2"/>
        <v/>
      </c>
      <c r="J36" s="112" t="str">
        <f t="shared" si="3"/>
        <v/>
      </c>
      <c r="K36" s="10" t="str">
        <f t="shared" si="4"/>
        <v/>
      </c>
      <c r="L36" s="117" t="str">
        <f t="shared" si="9"/>
        <v/>
      </c>
      <c r="M36" s="10" t="str">
        <f t="shared" si="5"/>
        <v/>
      </c>
      <c r="N36" s="117" t="str">
        <f t="shared" si="10"/>
        <v/>
      </c>
      <c r="O36" s="10" t="str">
        <f t="shared" si="6"/>
        <v/>
      </c>
      <c r="P36" s="117" t="str">
        <f t="shared" si="11"/>
        <v/>
      </c>
      <c r="Q36" s="11">
        <f t="shared" si="7"/>
        <v>0</v>
      </c>
      <c r="R36" s="12" t="str">
        <f t="shared" si="13"/>
        <v/>
      </c>
      <c r="S36" s="12" t="str">
        <f t="shared" si="12"/>
        <v/>
      </c>
      <c r="T36" s="13" t="str">
        <f t="shared" si="8"/>
        <v/>
      </c>
    </row>
    <row r="37" spans="1:20" s="122" customFormat="1" x14ac:dyDescent="0.2">
      <c r="A37" s="2" t="s">
        <v>2</v>
      </c>
      <c r="B37" s="124"/>
      <c r="C37" s="125"/>
      <c r="D37" s="2">
        <f>SUM(D2:D36)</f>
        <v>0</v>
      </c>
      <c r="E37" s="2">
        <f>SUM(E2:E36)</f>
        <v>0</v>
      </c>
      <c r="F37" s="2">
        <f>SUM(F2:F36)</f>
        <v>0</v>
      </c>
      <c r="G37" s="113">
        <f>SUM(G2:G36)</f>
        <v>0</v>
      </c>
      <c r="H37" s="114" t="str">
        <f>IF(G37=0,"",E37/G37)</f>
        <v/>
      </c>
      <c r="I37" s="115">
        <f t="shared" ref="I37:T37" si="14">SUM(I2:I36)</f>
        <v>0</v>
      </c>
      <c r="J37" s="115">
        <f t="shared" si="14"/>
        <v>0</v>
      </c>
      <c r="K37" s="16">
        <f t="shared" si="14"/>
        <v>0</v>
      </c>
      <c r="L37" s="115">
        <f t="shared" si="14"/>
        <v>0</v>
      </c>
      <c r="M37" s="16">
        <f t="shared" si="14"/>
        <v>0</v>
      </c>
      <c r="N37" s="115">
        <f t="shared" si="14"/>
        <v>0</v>
      </c>
      <c r="O37" s="16">
        <f t="shared" si="14"/>
        <v>0</v>
      </c>
      <c r="P37" s="115">
        <f t="shared" si="14"/>
        <v>0</v>
      </c>
      <c r="Q37" s="116">
        <f t="shared" si="14"/>
        <v>0</v>
      </c>
      <c r="R37" s="16">
        <f t="shared" si="14"/>
        <v>0</v>
      </c>
      <c r="S37" s="16">
        <f t="shared" si="14"/>
        <v>0</v>
      </c>
      <c r="T37" s="16">
        <f t="shared" si="14"/>
        <v>0</v>
      </c>
    </row>
    <row r="38" spans="1:20" x14ac:dyDescent="0.2">
      <c r="A38" s="120"/>
      <c r="B38" s="120"/>
      <c r="C38" s="120"/>
      <c r="D38" s="120"/>
    </row>
    <row r="39" spans="1:20" ht="12.75" thickBot="1" x14ac:dyDescent="0.25">
      <c r="A39" s="121"/>
      <c r="B39" s="120"/>
      <c r="C39" s="120"/>
      <c r="D39" s="120"/>
    </row>
    <row r="40" spans="1:20" ht="36.75" thickBot="1" x14ac:dyDescent="0.6">
      <c r="A40" s="130" t="s">
        <v>67</v>
      </c>
      <c r="B40" s="131"/>
      <c r="C40" s="131"/>
      <c r="D40" s="132"/>
    </row>
    <row r="41" spans="1:20" ht="12.75" x14ac:dyDescent="0.2">
      <c r="A41" s="17" t="s">
        <v>27</v>
      </c>
      <c r="B41" s="18"/>
      <c r="C41" s="18"/>
      <c r="D41" s="19"/>
    </row>
    <row r="42" spans="1:20" ht="12.75" thickBot="1" x14ac:dyDescent="0.25">
      <c r="A42" s="20"/>
      <c r="B42" s="21"/>
      <c r="C42" s="21"/>
      <c r="D42" s="22"/>
    </row>
    <row r="43" spans="1:20" ht="25.5" x14ac:dyDescent="0.2">
      <c r="A43" s="23"/>
      <c r="B43" s="24" t="s">
        <v>4</v>
      </c>
      <c r="C43" s="24" t="s">
        <v>5</v>
      </c>
      <c r="D43" s="25" t="s">
        <v>25</v>
      </c>
    </row>
    <row r="44" spans="1:20" ht="38.25" x14ac:dyDescent="0.2">
      <c r="A44" s="26" t="s">
        <v>29</v>
      </c>
      <c r="B44" s="27">
        <v>52</v>
      </c>
      <c r="C44" s="28">
        <v>53.52</v>
      </c>
      <c r="D44" s="29">
        <f>B44*C44</f>
        <v>2783.04</v>
      </c>
    </row>
    <row r="45" spans="1:20" ht="38.25" x14ac:dyDescent="0.2">
      <c r="A45" s="26" t="s">
        <v>30</v>
      </c>
      <c r="B45" s="27">
        <v>104</v>
      </c>
      <c r="C45" s="28">
        <v>53.52</v>
      </c>
      <c r="D45" s="29">
        <f>B45*C45</f>
        <v>5566.08</v>
      </c>
    </row>
    <row r="46" spans="1:20" ht="12.75" x14ac:dyDescent="0.2">
      <c r="A46" s="26" t="s">
        <v>26</v>
      </c>
      <c r="B46" s="14"/>
      <c r="C46" s="15"/>
      <c r="D46" s="30">
        <v>500</v>
      </c>
    </row>
    <row r="47" spans="1:20" ht="13.5" thickBot="1" x14ac:dyDescent="0.25">
      <c r="A47" s="31" t="s">
        <v>25</v>
      </c>
      <c r="B47" s="32"/>
      <c r="C47" s="32"/>
      <c r="D47" s="33">
        <f>SUM(D44:D46)</f>
        <v>8849.119999999999</v>
      </c>
    </row>
    <row r="48" spans="1:20" ht="12.75" x14ac:dyDescent="0.2">
      <c r="A48" s="34"/>
      <c r="B48" s="35"/>
      <c r="C48" s="35"/>
      <c r="D48" s="36"/>
    </row>
    <row r="49" spans="1:4" ht="12.75" thickBot="1" x14ac:dyDescent="0.25">
      <c r="A49" s="37"/>
      <c r="B49" s="38"/>
      <c r="C49" s="38"/>
      <c r="D49" s="39"/>
    </row>
    <row r="50" spans="1:4" ht="63.75" x14ac:dyDescent="0.2">
      <c r="A50" s="40" t="s">
        <v>3</v>
      </c>
      <c r="B50" s="18"/>
      <c r="C50" s="18"/>
      <c r="D50" s="19"/>
    </row>
    <row r="51" spans="1:4" ht="13.5" thickBot="1" x14ac:dyDescent="0.25">
      <c r="A51" s="41"/>
      <c r="B51" s="21"/>
      <c r="C51" s="21"/>
      <c r="D51" s="22"/>
    </row>
    <row r="52" spans="1:4" ht="12.75" x14ac:dyDescent="0.2">
      <c r="A52" s="23"/>
      <c r="B52" s="24" t="s">
        <v>4</v>
      </c>
      <c r="C52" s="24" t="s">
        <v>5</v>
      </c>
      <c r="D52" s="25" t="s">
        <v>6</v>
      </c>
    </row>
    <row r="53" spans="1:4" ht="25.5" x14ac:dyDescent="0.2">
      <c r="A53" s="42" t="s">
        <v>7</v>
      </c>
      <c r="B53" s="43">
        <v>52</v>
      </c>
      <c r="C53" s="28">
        <v>53.52</v>
      </c>
      <c r="D53" s="44">
        <f>B53*C53</f>
        <v>2783.04</v>
      </c>
    </row>
    <row r="54" spans="1:4" ht="25.5" x14ac:dyDescent="0.2">
      <c r="A54" s="42" t="s">
        <v>28</v>
      </c>
      <c r="B54" s="43" t="s">
        <v>54</v>
      </c>
      <c r="C54" s="128">
        <v>70.08</v>
      </c>
      <c r="D54" s="44" t="s">
        <v>31</v>
      </c>
    </row>
    <row r="55" spans="1:4" ht="12.75" x14ac:dyDescent="0.2">
      <c r="A55" s="42" t="s">
        <v>8</v>
      </c>
      <c r="B55" s="43">
        <v>7</v>
      </c>
      <c r="C55" s="28">
        <v>78.05</v>
      </c>
      <c r="D55" s="44">
        <f>B55*C55</f>
        <v>546.35</v>
      </c>
    </row>
    <row r="56" spans="1:4" ht="13.5" thickBot="1" x14ac:dyDescent="0.25">
      <c r="A56" s="31" t="s">
        <v>9</v>
      </c>
      <c r="B56" s="45"/>
      <c r="C56" s="45"/>
      <c r="D56" s="46" t="s">
        <v>31</v>
      </c>
    </row>
    <row r="57" spans="1:4" ht="12.75" x14ac:dyDescent="0.2">
      <c r="A57" s="34"/>
      <c r="B57" s="47"/>
      <c r="C57" s="47"/>
      <c r="D57" s="48"/>
    </row>
    <row r="58" spans="1:4" ht="13.5" thickBot="1" x14ac:dyDescent="0.25">
      <c r="A58" s="34"/>
      <c r="B58" s="47"/>
      <c r="C58" s="47"/>
      <c r="D58" s="48"/>
    </row>
    <row r="59" spans="1:4" ht="89.25" x14ac:dyDescent="0.2">
      <c r="A59" s="49" t="s">
        <v>32</v>
      </c>
      <c r="B59" s="50"/>
      <c r="C59" s="50"/>
      <c r="D59" s="51"/>
    </row>
    <row r="60" spans="1:4" ht="12.75" x14ac:dyDescent="0.2">
      <c r="A60" s="52"/>
      <c r="B60" s="53"/>
      <c r="C60" s="53"/>
      <c r="D60" s="54"/>
    </row>
    <row r="61" spans="1:4" ht="12.75" x14ac:dyDescent="0.2">
      <c r="A61" s="55"/>
      <c r="B61" s="56" t="s">
        <v>4</v>
      </c>
      <c r="C61" s="56" t="s">
        <v>5</v>
      </c>
      <c r="D61" s="57" t="s">
        <v>6</v>
      </c>
    </row>
    <row r="62" spans="1:4" ht="83.25" customHeight="1" thickBot="1" x14ac:dyDescent="0.25">
      <c r="A62" s="58" t="s">
        <v>69</v>
      </c>
      <c r="B62" s="59"/>
      <c r="C62" s="59"/>
      <c r="D62" s="60" t="s">
        <v>68</v>
      </c>
    </row>
    <row r="63" spans="1:4" ht="12.75" x14ac:dyDescent="0.2">
      <c r="A63" s="34"/>
      <c r="B63" s="61"/>
      <c r="C63" s="61"/>
      <c r="D63" s="48"/>
    </row>
    <row r="64" spans="1:4" ht="13.5" thickBot="1" x14ac:dyDescent="0.25">
      <c r="A64" s="34"/>
      <c r="B64" s="47"/>
      <c r="C64" s="47"/>
      <c r="D64" s="48"/>
    </row>
    <row r="65" spans="1:4" ht="63.75" x14ac:dyDescent="0.2">
      <c r="A65" s="40" t="s">
        <v>33</v>
      </c>
      <c r="B65" s="18"/>
      <c r="C65" s="18"/>
      <c r="D65" s="19"/>
    </row>
    <row r="66" spans="1:4" ht="13.5" thickBot="1" x14ac:dyDescent="0.25">
      <c r="A66" s="62"/>
      <c r="B66" s="21"/>
      <c r="C66" s="21"/>
      <c r="D66" s="22"/>
    </row>
    <row r="67" spans="1:4" ht="12.75" x14ac:dyDescent="0.2">
      <c r="A67" s="23"/>
      <c r="B67" s="24" t="s">
        <v>4</v>
      </c>
      <c r="C67" s="24" t="s">
        <v>5</v>
      </c>
      <c r="D67" s="25" t="s">
        <v>6</v>
      </c>
    </row>
    <row r="68" spans="1:4" ht="25.5" x14ac:dyDescent="0.2">
      <c r="A68" s="42" t="s">
        <v>7</v>
      </c>
      <c r="B68" s="43">
        <v>52</v>
      </c>
      <c r="C68" s="28">
        <v>53.52</v>
      </c>
      <c r="D68" s="44">
        <f>B68*C68</f>
        <v>2783.04</v>
      </c>
    </row>
    <row r="69" spans="1:4" ht="25.5" x14ac:dyDescent="0.2">
      <c r="A69" s="42" t="s">
        <v>28</v>
      </c>
      <c r="B69" s="43" t="s">
        <v>54</v>
      </c>
      <c r="C69" s="28">
        <v>70.08</v>
      </c>
      <c r="D69" s="44" t="s">
        <v>31</v>
      </c>
    </row>
    <row r="70" spans="1:4" ht="12.75" x14ac:dyDescent="0.2">
      <c r="A70" s="42" t="s">
        <v>8</v>
      </c>
      <c r="B70" s="43">
        <v>7</v>
      </c>
      <c r="C70" s="28">
        <v>78.05</v>
      </c>
      <c r="D70" s="44">
        <f>B70*C70</f>
        <v>546.35</v>
      </c>
    </row>
    <row r="71" spans="1:4" ht="13.5" thickBot="1" x14ac:dyDescent="0.25">
      <c r="A71" s="31" t="s">
        <v>10</v>
      </c>
      <c r="B71" s="63"/>
      <c r="C71" s="63"/>
      <c r="D71" s="46" t="s">
        <v>31</v>
      </c>
    </row>
    <row r="72" spans="1:4" ht="12.75" x14ac:dyDescent="0.2">
      <c r="A72" s="34"/>
      <c r="B72" s="61"/>
      <c r="C72" s="61"/>
      <c r="D72" s="48"/>
    </row>
    <row r="73" spans="1:4" ht="13.5" thickBot="1" x14ac:dyDescent="0.25">
      <c r="A73" s="34"/>
      <c r="B73" s="61"/>
      <c r="C73" s="61"/>
      <c r="D73" s="48"/>
    </row>
    <row r="74" spans="1:4" ht="89.25" x14ac:dyDescent="0.2">
      <c r="A74" s="49" t="s">
        <v>34</v>
      </c>
      <c r="B74" s="50"/>
      <c r="C74" s="50"/>
      <c r="D74" s="51"/>
    </row>
    <row r="75" spans="1:4" ht="12.75" x14ac:dyDescent="0.2">
      <c r="A75" s="52"/>
      <c r="B75" s="53"/>
      <c r="C75" s="53"/>
      <c r="D75" s="54"/>
    </row>
    <row r="76" spans="1:4" ht="12.75" x14ac:dyDescent="0.2">
      <c r="A76" s="55"/>
      <c r="B76" s="56" t="s">
        <v>4</v>
      </c>
      <c r="C76" s="56" t="s">
        <v>5</v>
      </c>
      <c r="D76" s="57" t="s">
        <v>6</v>
      </c>
    </row>
    <row r="77" spans="1:4" ht="77.25" thickBot="1" x14ac:dyDescent="0.25">
      <c r="A77" s="58" t="s">
        <v>70</v>
      </c>
      <c r="B77" s="59"/>
      <c r="C77" s="59"/>
      <c r="D77" s="60" t="s">
        <v>71</v>
      </c>
    </row>
    <row r="78" spans="1:4" ht="12.75" x14ac:dyDescent="0.2">
      <c r="A78" s="34"/>
      <c r="B78" s="61"/>
      <c r="C78" s="61"/>
      <c r="D78" s="48"/>
    </row>
    <row r="79" spans="1:4" ht="13.5" thickBot="1" x14ac:dyDescent="0.25">
      <c r="A79" s="34"/>
      <c r="B79" s="61"/>
      <c r="C79" s="61"/>
      <c r="D79" s="48"/>
    </row>
    <row r="80" spans="1:4" ht="63.75" x14ac:dyDescent="0.2">
      <c r="A80" s="40" t="s">
        <v>35</v>
      </c>
      <c r="B80" s="18"/>
      <c r="C80" s="18"/>
      <c r="D80" s="19"/>
    </row>
    <row r="81" spans="1:4" ht="12.75" customHeight="1" thickBot="1" x14ac:dyDescent="0.25">
      <c r="A81" s="64"/>
      <c r="B81" s="21"/>
      <c r="C81" s="21"/>
      <c r="D81" s="22"/>
    </row>
    <row r="82" spans="1:4" ht="51.95" customHeight="1" x14ac:dyDescent="0.2">
      <c r="A82" s="23"/>
      <c r="B82" s="24" t="s">
        <v>4</v>
      </c>
      <c r="C82" s="24" t="s">
        <v>5</v>
      </c>
      <c r="D82" s="25" t="s">
        <v>6</v>
      </c>
    </row>
    <row r="83" spans="1:4" ht="25.5" x14ac:dyDescent="0.2">
      <c r="A83" s="42" t="s">
        <v>7</v>
      </c>
      <c r="B83" s="43">
        <v>104</v>
      </c>
      <c r="C83" s="28">
        <v>53.52</v>
      </c>
      <c r="D83" s="44">
        <f>B83*C83</f>
        <v>5566.08</v>
      </c>
    </row>
    <row r="84" spans="1:4" ht="51" customHeight="1" x14ac:dyDescent="0.2">
      <c r="A84" s="42" t="s">
        <v>28</v>
      </c>
      <c r="B84" s="43" t="s">
        <v>54</v>
      </c>
      <c r="C84" s="28">
        <v>70.08</v>
      </c>
      <c r="D84" s="44" t="s">
        <v>31</v>
      </c>
    </row>
    <row r="85" spans="1:4" ht="12.6" customHeight="1" x14ac:dyDescent="0.2">
      <c r="A85" s="42" t="s">
        <v>8</v>
      </c>
      <c r="B85" s="43">
        <v>14</v>
      </c>
      <c r="C85" s="28">
        <v>78.05</v>
      </c>
      <c r="D85" s="44">
        <f>B85*C85</f>
        <v>1092.7</v>
      </c>
    </row>
    <row r="86" spans="1:4" ht="26.1" customHeight="1" thickBot="1" x14ac:dyDescent="0.25">
      <c r="A86" s="31" t="s">
        <v>9</v>
      </c>
      <c r="B86" s="45"/>
      <c r="C86" s="45"/>
      <c r="D86" s="46" t="s">
        <v>31</v>
      </c>
    </row>
    <row r="87" spans="1:4" ht="37.5" customHeight="1" x14ac:dyDescent="0.2">
      <c r="A87" s="34"/>
      <c r="B87" s="47"/>
      <c r="C87" s="47"/>
      <c r="D87" s="48"/>
    </row>
    <row r="88" spans="1:4" ht="12.95" customHeight="1" thickBot="1" x14ac:dyDescent="0.25">
      <c r="A88" s="34"/>
      <c r="B88" s="47"/>
      <c r="C88" s="47"/>
      <c r="D88" s="48"/>
    </row>
    <row r="89" spans="1:4" ht="38.1" customHeight="1" x14ac:dyDescent="0.2">
      <c r="A89" s="49" t="s">
        <v>56</v>
      </c>
      <c r="B89" s="50"/>
      <c r="C89" s="50"/>
      <c r="D89" s="51"/>
    </row>
    <row r="90" spans="1:4" ht="12.75" x14ac:dyDescent="0.2">
      <c r="A90" s="52"/>
      <c r="B90" s="53"/>
      <c r="C90" s="53"/>
      <c r="D90" s="54"/>
    </row>
    <row r="91" spans="1:4" ht="12.95" customHeight="1" x14ac:dyDescent="0.2">
      <c r="A91" s="55"/>
      <c r="B91" s="56" t="s">
        <v>4</v>
      </c>
      <c r="C91" s="56" t="s">
        <v>5</v>
      </c>
      <c r="D91" s="57" t="s">
        <v>6</v>
      </c>
    </row>
    <row r="92" spans="1:4" ht="77.25" thickBot="1" x14ac:dyDescent="0.25">
      <c r="A92" s="58" t="s">
        <v>72</v>
      </c>
      <c r="B92" s="59"/>
      <c r="C92" s="59"/>
      <c r="D92" s="60" t="s">
        <v>73</v>
      </c>
    </row>
    <row r="93" spans="1:4" ht="38.1" customHeight="1" x14ac:dyDescent="0.2">
      <c r="A93" s="34"/>
      <c r="B93" s="61"/>
      <c r="C93" s="61"/>
      <c r="D93" s="48"/>
    </row>
    <row r="94" spans="1:4" ht="13.5" thickBot="1" x14ac:dyDescent="0.25">
      <c r="A94" s="34"/>
      <c r="B94" s="47"/>
      <c r="C94" s="47"/>
      <c r="D94" s="48"/>
    </row>
    <row r="95" spans="1:4" ht="102" x14ac:dyDescent="0.2">
      <c r="A95" s="40" t="s">
        <v>11</v>
      </c>
      <c r="B95" s="18"/>
      <c r="C95" s="18"/>
      <c r="D95" s="19"/>
    </row>
    <row r="96" spans="1:4" ht="12.75" thickBot="1" x14ac:dyDescent="0.25">
      <c r="A96" s="64"/>
      <c r="B96" s="21"/>
      <c r="C96" s="21"/>
      <c r="D96" s="22"/>
    </row>
    <row r="97" spans="1:4" ht="51" x14ac:dyDescent="0.2">
      <c r="A97" s="23" t="s">
        <v>12</v>
      </c>
      <c r="B97" s="25" t="s">
        <v>13</v>
      </c>
      <c r="C97" s="21"/>
      <c r="D97" s="22"/>
    </row>
    <row r="98" spans="1:4" ht="51" x14ac:dyDescent="0.2">
      <c r="A98" s="65" t="s">
        <v>57</v>
      </c>
      <c r="B98" s="66">
        <v>12000</v>
      </c>
      <c r="C98" s="21"/>
      <c r="D98" s="22"/>
    </row>
    <row r="99" spans="1:4" ht="51.75" thickBot="1" x14ac:dyDescent="0.25">
      <c r="A99" s="67" t="s">
        <v>58</v>
      </c>
      <c r="B99" s="68">
        <v>6000</v>
      </c>
      <c r="C99" s="69"/>
      <c r="D99" s="70"/>
    </row>
    <row r="100" spans="1:4" ht="12.75" x14ac:dyDescent="0.2">
      <c r="A100" s="71"/>
      <c r="B100" s="72"/>
      <c r="C100" s="38"/>
      <c r="D100" s="39"/>
    </row>
    <row r="101" spans="1:4" ht="13.5" thickBot="1" x14ac:dyDescent="0.25">
      <c r="A101" s="71"/>
      <c r="B101" s="72"/>
      <c r="C101" s="38"/>
      <c r="D101" s="39"/>
    </row>
    <row r="102" spans="1:4" ht="12.75" x14ac:dyDescent="0.2">
      <c r="A102" s="133" t="s">
        <v>14</v>
      </c>
      <c r="B102" s="134"/>
      <c r="C102" s="21"/>
      <c r="D102" s="22"/>
    </row>
    <row r="103" spans="1:4" ht="12.75" x14ac:dyDescent="0.2">
      <c r="A103" s="135" t="s">
        <v>15</v>
      </c>
      <c r="B103" s="136"/>
      <c r="C103" s="21"/>
      <c r="D103" s="22"/>
    </row>
    <row r="104" spans="1:4" ht="12.75" x14ac:dyDescent="0.2">
      <c r="A104" s="137" t="s">
        <v>16</v>
      </c>
      <c r="B104" s="138"/>
      <c r="C104" s="21"/>
      <c r="D104" s="22"/>
    </row>
    <row r="105" spans="1:4" ht="12.75" x14ac:dyDescent="0.2">
      <c r="A105" s="139" t="s">
        <v>17</v>
      </c>
      <c r="B105" s="140"/>
      <c r="C105" s="21"/>
      <c r="D105" s="22"/>
    </row>
    <row r="106" spans="1:4" ht="12.75" x14ac:dyDescent="0.2">
      <c r="A106" s="135" t="s">
        <v>18</v>
      </c>
      <c r="B106" s="136"/>
      <c r="C106" s="21"/>
      <c r="D106" s="22"/>
    </row>
    <row r="107" spans="1:4" ht="12.75" x14ac:dyDescent="0.2">
      <c r="A107" s="139" t="s">
        <v>19</v>
      </c>
      <c r="B107" s="140"/>
      <c r="C107" s="21"/>
      <c r="D107" s="22"/>
    </row>
    <row r="108" spans="1:4" ht="12.75" x14ac:dyDescent="0.2">
      <c r="A108" s="137" t="s">
        <v>20</v>
      </c>
      <c r="B108" s="138"/>
      <c r="C108" s="21"/>
      <c r="D108" s="22"/>
    </row>
    <row r="109" spans="1:4" ht="12.75" x14ac:dyDescent="0.2">
      <c r="A109" s="139" t="s">
        <v>21</v>
      </c>
      <c r="B109" s="140"/>
      <c r="C109" s="21"/>
      <c r="D109" s="22"/>
    </row>
    <row r="110" spans="1:4" ht="13.5" thickBot="1" x14ac:dyDescent="0.25">
      <c r="A110" s="141" t="s">
        <v>22</v>
      </c>
      <c r="B110" s="142"/>
      <c r="C110" s="21"/>
      <c r="D110" s="22"/>
    </row>
    <row r="111" spans="1:4" ht="12.75" x14ac:dyDescent="0.2">
      <c r="A111" s="73"/>
      <c r="B111" s="74"/>
      <c r="C111" s="38"/>
      <c r="D111" s="39"/>
    </row>
    <row r="112" spans="1:4" ht="13.5" thickBot="1" x14ac:dyDescent="0.25">
      <c r="A112" s="71"/>
      <c r="B112" s="72"/>
      <c r="C112" s="38"/>
      <c r="D112" s="39"/>
    </row>
    <row r="113" spans="1:4" ht="90.75" thickBot="1" x14ac:dyDescent="0.3">
      <c r="A113" s="75" t="s">
        <v>36</v>
      </c>
      <c r="B113" s="76"/>
      <c r="C113" s="76"/>
      <c r="D113" s="77"/>
    </row>
    <row r="114" spans="1:4" ht="15" x14ac:dyDescent="0.25">
      <c r="A114" s="78"/>
      <c r="B114" s="79" t="s">
        <v>37</v>
      </c>
      <c r="C114" s="80"/>
      <c r="D114" s="81"/>
    </row>
    <row r="115" spans="1:4" ht="36.75" thickBot="1" x14ac:dyDescent="0.25">
      <c r="A115" s="82" t="s">
        <v>38</v>
      </c>
      <c r="B115" s="83" t="s">
        <v>55</v>
      </c>
      <c r="C115" s="84"/>
      <c r="D115" s="85"/>
    </row>
    <row r="116" spans="1:4" x14ac:dyDescent="0.2">
      <c r="A116" s="86"/>
      <c r="B116" s="87"/>
      <c r="C116" s="87"/>
      <c r="D116" s="88"/>
    </row>
    <row r="117" spans="1:4" ht="12.75" thickBot="1" x14ac:dyDescent="0.25">
      <c r="A117" s="89"/>
      <c r="B117" s="90"/>
      <c r="C117" s="90"/>
      <c r="D117" s="91"/>
    </row>
    <row r="118" spans="1:4" x14ac:dyDescent="0.2">
      <c r="A118" s="92" t="s">
        <v>39</v>
      </c>
      <c r="B118" s="76"/>
      <c r="C118" s="76"/>
      <c r="D118" s="77"/>
    </row>
    <row r="119" spans="1:4" x14ac:dyDescent="0.2">
      <c r="A119" s="64" t="s">
        <v>40</v>
      </c>
      <c r="B119" s="93"/>
      <c r="C119" s="93"/>
      <c r="D119" s="94"/>
    </row>
    <row r="120" spans="1:4" ht="12.75" thickBot="1" x14ac:dyDescent="0.25">
      <c r="A120" s="64"/>
      <c r="B120" s="93"/>
      <c r="C120" s="93"/>
      <c r="D120" s="94"/>
    </row>
    <row r="121" spans="1:4" ht="48" x14ac:dyDescent="0.2">
      <c r="A121" s="95" t="s">
        <v>41</v>
      </c>
      <c r="B121" s="96" t="s">
        <v>42</v>
      </c>
      <c r="C121" s="93"/>
      <c r="D121" s="94"/>
    </row>
    <row r="122" spans="1:4" x14ac:dyDescent="0.2">
      <c r="A122" s="97" t="s">
        <v>43</v>
      </c>
      <c r="B122" s="98" t="s">
        <v>44</v>
      </c>
      <c r="C122" s="93"/>
      <c r="D122" s="94"/>
    </row>
    <row r="123" spans="1:4" ht="48.75" thickBot="1" x14ac:dyDescent="0.25">
      <c r="A123" s="99" t="s">
        <v>45</v>
      </c>
      <c r="B123" s="100" t="s">
        <v>46</v>
      </c>
      <c r="C123" s="101"/>
      <c r="D123" s="102"/>
    </row>
    <row r="124" spans="1:4" ht="48.75" thickBot="1" x14ac:dyDescent="0.25">
      <c r="A124" s="118" t="s">
        <v>52</v>
      </c>
      <c r="B124" s="103"/>
      <c r="C124" s="104"/>
      <c r="D124" s="105"/>
    </row>
    <row r="125" spans="1:4" ht="108.75" thickBot="1" x14ac:dyDescent="0.25">
      <c r="A125" s="119" t="s">
        <v>74</v>
      </c>
      <c r="B125" s="106"/>
      <c r="C125" s="107"/>
      <c r="D125" s="108"/>
    </row>
    <row r="126" spans="1:4" ht="90.75" customHeight="1" thickBot="1" x14ac:dyDescent="0.25">
      <c r="A126" s="118" t="s">
        <v>75</v>
      </c>
      <c r="B126" s="127"/>
      <c r="C126" s="109"/>
      <c r="D126" s="110"/>
    </row>
    <row r="127" spans="1:4" x14ac:dyDescent="0.2">
      <c r="A127" s="111"/>
      <c r="B127" s="111"/>
      <c r="C127" s="111"/>
      <c r="D127" s="111"/>
    </row>
    <row r="128" spans="1:4" x14ac:dyDescent="0.2">
      <c r="A128" s="111"/>
      <c r="B128" s="111"/>
      <c r="C128" s="111"/>
      <c r="D128" s="111"/>
    </row>
    <row r="129" spans="1:4" x14ac:dyDescent="0.2">
      <c r="A129" s="111"/>
      <c r="B129" s="111"/>
      <c r="C129" s="111"/>
      <c r="D129" s="111"/>
    </row>
    <row r="130" spans="1:4" x14ac:dyDescent="0.2">
      <c r="A130" s="111"/>
      <c r="B130" s="111"/>
      <c r="C130" s="111"/>
      <c r="D130" s="111"/>
    </row>
    <row r="131" spans="1:4" x14ac:dyDescent="0.2">
      <c r="A131" s="111"/>
      <c r="B131" s="111"/>
      <c r="C131" s="111"/>
      <c r="D131" s="111"/>
    </row>
    <row r="132" spans="1:4" x14ac:dyDescent="0.2">
      <c r="A132" s="111"/>
      <c r="B132" s="111"/>
      <c r="C132" s="111"/>
      <c r="D132" s="111"/>
    </row>
    <row r="133" spans="1:4" x14ac:dyDescent="0.2">
      <c r="A133" s="111"/>
      <c r="B133" s="111"/>
      <c r="C133" s="111"/>
      <c r="D133" s="111"/>
    </row>
    <row r="134" spans="1:4" x14ac:dyDescent="0.2">
      <c r="A134" s="111"/>
      <c r="B134" s="111"/>
      <c r="C134" s="111"/>
      <c r="D134" s="111"/>
    </row>
    <row r="135" spans="1:4" x14ac:dyDescent="0.2">
      <c r="A135" s="111"/>
      <c r="B135" s="111"/>
      <c r="C135" s="111"/>
      <c r="D135" s="111"/>
    </row>
    <row r="136" spans="1:4" x14ac:dyDescent="0.2">
      <c r="A136" s="111"/>
      <c r="B136" s="111"/>
      <c r="C136" s="111"/>
      <c r="D136" s="111"/>
    </row>
    <row r="137" spans="1:4" x14ac:dyDescent="0.2">
      <c r="A137" s="111"/>
      <c r="B137" s="111"/>
      <c r="C137" s="111"/>
      <c r="D137" s="111"/>
    </row>
    <row r="138" spans="1:4" x14ac:dyDescent="0.2">
      <c r="A138" s="111"/>
      <c r="B138" s="111"/>
      <c r="C138" s="111"/>
      <c r="D138" s="111"/>
    </row>
    <row r="139" spans="1:4" x14ac:dyDescent="0.2">
      <c r="A139" s="111"/>
      <c r="B139" s="111"/>
      <c r="C139" s="111"/>
      <c r="D139" s="111"/>
    </row>
    <row r="140" spans="1:4" x14ac:dyDescent="0.2">
      <c r="A140" s="111"/>
      <c r="B140" s="111"/>
      <c r="C140" s="111"/>
      <c r="D140" s="111"/>
    </row>
    <row r="141" spans="1:4" x14ac:dyDescent="0.2">
      <c r="A141" s="111"/>
      <c r="B141" s="111"/>
      <c r="C141" s="111"/>
      <c r="D141" s="111"/>
    </row>
    <row r="142" spans="1:4" x14ac:dyDescent="0.2">
      <c r="A142" s="111"/>
      <c r="B142" s="111"/>
      <c r="C142" s="111"/>
      <c r="D142" s="111"/>
    </row>
    <row r="143" spans="1:4" x14ac:dyDescent="0.2">
      <c r="A143" s="111"/>
      <c r="B143" s="111"/>
      <c r="C143" s="111"/>
      <c r="D143" s="111"/>
    </row>
    <row r="144" spans="1:4" x14ac:dyDescent="0.2">
      <c r="A144" s="111"/>
      <c r="B144" s="111"/>
      <c r="C144" s="111"/>
      <c r="D144" s="111"/>
    </row>
    <row r="145" spans="1:4" x14ac:dyDescent="0.2">
      <c r="A145" s="111"/>
      <c r="B145" s="111"/>
      <c r="C145" s="111"/>
      <c r="D145" s="111"/>
    </row>
    <row r="146" spans="1:4" x14ac:dyDescent="0.2">
      <c r="A146" s="111"/>
      <c r="B146" s="111"/>
      <c r="C146" s="111"/>
      <c r="D146" s="111"/>
    </row>
    <row r="147" spans="1:4" x14ac:dyDescent="0.2">
      <c r="A147" s="111"/>
      <c r="B147" s="111"/>
      <c r="C147" s="111"/>
      <c r="D147" s="111"/>
    </row>
    <row r="148" spans="1:4" x14ac:dyDescent="0.2">
      <c r="A148" s="111"/>
      <c r="B148" s="111"/>
      <c r="C148" s="111"/>
      <c r="D148" s="111"/>
    </row>
    <row r="149" spans="1:4" x14ac:dyDescent="0.2">
      <c r="A149" s="111"/>
      <c r="B149" s="111"/>
      <c r="C149" s="111"/>
      <c r="D149" s="111"/>
    </row>
    <row r="150" spans="1:4" x14ac:dyDescent="0.2">
      <c r="A150" s="111"/>
      <c r="B150" s="111"/>
      <c r="C150" s="111"/>
      <c r="D150" s="111"/>
    </row>
    <row r="151" spans="1:4" x14ac:dyDescent="0.2">
      <c r="A151" s="111"/>
      <c r="B151" s="111"/>
      <c r="C151" s="111"/>
      <c r="D151" s="111"/>
    </row>
    <row r="152" spans="1:4" x14ac:dyDescent="0.2">
      <c r="A152" s="111"/>
      <c r="B152" s="111"/>
      <c r="C152" s="111"/>
      <c r="D152" s="111"/>
    </row>
    <row r="153" spans="1:4" x14ac:dyDescent="0.2">
      <c r="A153" s="111"/>
      <c r="B153" s="111"/>
      <c r="C153" s="111"/>
      <c r="D153" s="111"/>
    </row>
    <row r="154" spans="1:4" x14ac:dyDescent="0.2">
      <c r="A154" s="111"/>
      <c r="B154" s="111"/>
      <c r="C154" s="111"/>
      <c r="D154" s="111"/>
    </row>
    <row r="155" spans="1:4" x14ac:dyDescent="0.2">
      <c r="A155" s="111"/>
      <c r="B155" s="111"/>
      <c r="C155" s="111"/>
      <c r="D155" s="111"/>
    </row>
    <row r="156" spans="1:4" x14ac:dyDescent="0.2">
      <c r="A156" s="111"/>
      <c r="B156" s="111"/>
      <c r="C156" s="111"/>
      <c r="D156" s="111"/>
    </row>
    <row r="157" spans="1:4" x14ac:dyDescent="0.2">
      <c r="A157" s="111"/>
      <c r="B157" s="111"/>
      <c r="C157" s="111"/>
      <c r="D157" s="111"/>
    </row>
    <row r="158" spans="1:4" x14ac:dyDescent="0.2">
      <c r="A158" s="111"/>
      <c r="B158" s="111"/>
      <c r="C158" s="111"/>
      <c r="D158" s="111"/>
    </row>
    <row r="159" spans="1:4" x14ac:dyDescent="0.2">
      <c r="A159" s="111"/>
      <c r="B159" s="111"/>
      <c r="C159" s="111"/>
      <c r="D159" s="111"/>
    </row>
    <row r="160" spans="1:4" x14ac:dyDescent="0.2">
      <c r="A160" s="111"/>
      <c r="B160" s="111"/>
      <c r="C160" s="111"/>
      <c r="D160" s="111"/>
    </row>
    <row r="161" spans="1:4" x14ac:dyDescent="0.2">
      <c r="A161" s="111"/>
      <c r="B161" s="111"/>
      <c r="C161" s="111"/>
      <c r="D161" s="111"/>
    </row>
    <row r="162" spans="1:4" x14ac:dyDescent="0.2">
      <c r="A162" s="111"/>
      <c r="B162" s="111"/>
      <c r="C162" s="111"/>
      <c r="D162" s="111"/>
    </row>
    <row r="163" spans="1:4" x14ac:dyDescent="0.2">
      <c r="A163" s="111"/>
      <c r="B163" s="111"/>
      <c r="C163" s="111"/>
      <c r="D163" s="111"/>
    </row>
    <row r="164" spans="1:4" x14ac:dyDescent="0.2">
      <c r="A164" s="111"/>
      <c r="B164" s="111"/>
      <c r="C164" s="111"/>
      <c r="D164" s="111"/>
    </row>
    <row r="165" spans="1:4" x14ac:dyDescent="0.2">
      <c r="A165" s="111"/>
      <c r="B165" s="111"/>
      <c r="C165" s="111"/>
      <c r="D165" s="111"/>
    </row>
    <row r="166" spans="1:4" x14ac:dyDescent="0.2">
      <c r="A166" s="111"/>
      <c r="B166" s="111"/>
      <c r="C166" s="111"/>
      <c r="D166" s="111"/>
    </row>
    <row r="167" spans="1:4" x14ac:dyDescent="0.2">
      <c r="A167" s="111"/>
      <c r="B167" s="111"/>
      <c r="C167" s="111"/>
      <c r="D167" s="111"/>
    </row>
    <row r="168" spans="1:4" x14ac:dyDescent="0.2">
      <c r="A168" s="111"/>
      <c r="B168" s="111"/>
      <c r="C168" s="111"/>
      <c r="D168" s="111"/>
    </row>
    <row r="169" spans="1:4" x14ac:dyDescent="0.2">
      <c r="A169" s="111"/>
      <c r="B169" s="111"/>
      <c r="C169" s="111"/>
      <c r="D169" s="111"/>
    </row>
    <row r="170" spans="1:4" x14ac:dyDescent="0.2">
      <c r="A170" s="111"/>
      <c r="B170" s="111"/>
      <c r="C170" s="111"/>
      <c r="D170" s="111"/>
    </row>
    <row r="171" spans="1:4" x14ac:dyDescent="0.2">
      <c r="A171" s="111"/>
      <c r="B171" s="111"/>
      <c r="C171" s="111"/>
      <c r="D171" s="111"/>
    </row>
    <row r="172" spans="1:4" x14ac:dyDescent="0.2">
      <c r="A172" s="111"/>
      <c r="B172" s="111"/>
      <c r="C172" s="111"/>
      <c r="D172" s="111"/>
    </row>
    <row r="173" spans="1:4" x14ac:dyDescent="0.2">
      <c r="A173" s="111"/>
      <c r="B173" s="111"/>
      <c r="C173" s="111"/>
      <c r="D173" s="111"/>
    </row>
    <row r="174" spans="1:4" x14ac:dyDescent="0.2">
      <c r="A174" s="111"/>
      <c r="B174" s="111"/>
      <c r="C174" s="111"/>
      <c r="D174" s="111"/>
    </row>
    <row r="175" spans="1:4" x14ac:dyDescent="0.2">
      <c r="A175" s="111"/>
      <c r="B175" s="111"/>
      <c r="C175" s="111"/>
      <c r="D175" s="111"/>
    </row>
    <row r="176" spans="1:4" x14ac:dyDescent="0.2">
      <c r="A176" s="111"/>
      <c r="B176" s="111"/>
      <c r="C176" s="111"/>
      <c r="D176" s="111"/>
    </row>
    <row r="177" spans="1:4" x14ac:dyDescent="0.2">
      <c r="A177" s="111"/>
      <c r="B177" s="111"/>
      <c r="C177" s="111"/>
      <c r="D177" s="111"/>
    </row>
    <row r="178" spans="1:4" x14ac:dyDescent="0.2">
      <c r="A178" s="111"/>
      <c r="B178" s="111"/>
      <c r="C178" s="111"/>
      <c r="D178" s="111"/>
    </row>
    <row r="179" spans="1:4" x14ac:dyDescent="0.2">
      <c r="A179" s="111"/>
      <c r="B179" s="111"/>
      <c r="C179" s="111"/>
      <c r="D179" s="111"/>
    </row>
    <row r="180" spans="1:4" x14ac:dyDescent="0.2">
      <c r="A180" s="111"/>
      <c r="B180" s="111"/>
      <c r="C180" s="111"/>
      <c r="D180" s="111"/>
    </row>
    <row r="181" spans="1:4" x14ac:dyDescent="0.2">
      <c r="A181" s="111"/>
      <c r="B181" s="111"/>
      <c r="C181" s="111"/>
      <c r="D181" s="111"/>
    </row>
    <row r="182" spans="1:4" x14ac:dyDescent="0.2">
      <c r="A182" s="111"/>
      <c r="B182" s="111"/>
      <c r="C182" s="111"/>
      <c r="D182" s="111"/>
    </row>
    <row r="183" spans="1:4" x14ac:dyDescent="0.2">
      <c r="A183" s="111"/>
      <c r="B183" s="111"/>
      <c r="C183" s="111"/>
      <c r="D183" s="111"/>
    </row>
    <row r="184" spans="1:4" x14ac:dyDescent="0.2">
      <c r="A184" s="111"/>
      <c r="B184" s="111"/>
      <c r="C184" s="111"/>
      <c r="D184" s="111"/>
    </row>
    <row r="185" spans="1:4" x14ac:dyDescent="0.2">
      <c r="A185" s="111"/>
      <c r="B185" s="111"/>
      <c r="C185" s="111"/>
      <c r="D185" s="111"/>
    </row>
    <row r="186" spans="1:4" x14ac:dyDescent="0.2">
      <c r="A186" s="111"/>
      <c r="B186" s="111"/>
      <c r="C186" s="111"/>
      <c r="D186" s="111"/>
    </row>
    <row r="187" spans="1:4" x14ac:dyDescent="0.2">
      <c r="A187" s="111"/>
      <c r="B187" s="111"/>
      <c r="C187" s="111"/>
      <c r="D187" s="111"/>
    </row>
    <row r="188" spans="1:4" x14ac:dyDescent="0.2">
      <c r="A188" s="111"/>
      <c r="B188" s="111"/>
      <c r="C188" s="111"/>
      <c r="D188" s="111"/>
    </row>
    <row r="189" spans="1:4" x14ac:dyDescent="0.2">
      <c r="A189" s="111"/>
      <c r="B189" s="111"/>
      <c r="C189" s="111"/>
      <c r="D189" s="111"/>
    </row>
    <row r="190" spans="1:4" x14ac:dyDescent="0.2">
      <c r="A190" s="111"/>
      <c r="B190" s="111"/>
      <c r="C190" s="111"/>
      <c r="D190" s="111"/>
    </row>
    <row r="191" spans="1:4" x14ac:dyDescent="0.2">
      <c r="A191" s="111"/>
      <c r="B191" s="111"/>
      <c r="C191" s="111"/>
      <c r="D191" s="111"/>
    </row>
    <row r="192" spans="1:4" x14ac:dyDescent="0.2">
      <c r="A192" s="111"/>
      <c r="B192" s="111"/>
      <c r="C192" s="111"/>
      <c r="D192" s="111"/>
    </row>
    <row r="193" spans="1:4" x14ac:dyDescent="0.2">
      <c r="A193" s="111"/>
      <c r="B193" s="111"/>
      <c r="C193" s="111"/>
      <c r="D193" s="111"/>
    </row>
    <row r="194" spans="1:4" x14ac:dyDescent="0.2">
      <c r="A194" s="111"/>
      <c r="B194" s="111"/>
      <c r="C194" s="111"/>
      <c r="D194" s="111"/>
    </row>
    <row r="195" spans="1:4" x14ac:dyDescent="0.2">
      <c r="A195" s="111"/>
      <c r="B195" s="111"/>
      <c r="C195" s="111"/>
      <c r="D195" s="111"/>
    </row>
    <row r="196" spans="1:4" x14ac:dyDescent="0.2">
      <c r="A196" s="111"/>
      <c r="B196" s="111"/>
      <c r="C196" s="111"/>
      <c r="D196" s="111"/>
    </row>
    <row r="197" spans="1:4" x14ac:dyDescent="0.2">
      <c r="A197" s="111"/>
      <c r="B197" s="111"/>
      <c r="C197" s="111"/>
      <c r="D197" s="111"/>
    </row>
    <row r="198" spans="1:4" x14ac:dyDescent="0.2">
      <c r="A198" s="111"/>
      <c r="B198" s="111"/>
      <c r="C198" s="111"/>
      <c r="D198" s="111"/>
    </row>
    <row r="199" spans="1:4" x14ac:dyDescent="0.2">
      <c r="A199" s="111"/>
      <c r="B199" s="111"/>
      <c r="C199" s="111"/>
      <c r="D199" s="111"/>
    </row>
    <row r="200" spans="1:4" x14ac:dyDescent="0.2">
      <c r="A200" s="111"/>
      <c r="B200" s="111"/>
      <c r="C200" s="111"/>
      <c r="D200" s="111"/>
    </row>
    <row r="201" spans="1:4" x14ac:dyDescent="0.2">
      <c r="A201" s="111"/>
      <c r="B201" s="111"/>
      <c r="C201" s="111"/>
      <c r="D201" s="111"/>
    </row>
    <row r="202" spans="1:4" x14ac:dyDescent="0.2">
      <c r="A202" s="111"/>
      <c r="B202" s="111"/>
      <c r="C202" s="111"/>
      <c r="D202" s="111"/>
    </row>
    <row r="203" spans="1:4" x14ac:dyDescent="0.2">
      <c r="A203" s="111"/>
      <c r="B203" s="111"/>
      <c r="C203" s="111"/>
      <c r="D203" s="111"/>
    </row>
    <row r="204" spans="1:4" x14ac:dyDescent="0.2">
      <c r="A204" s="111"/>
      <c r="B204" s="111"/>
      <c r="C204" s="111"/>
      <c r="D204" s="111"/>
    </row>
    <row r="205" spans="1:4" x14ac:dyDescent="0.2">
      <c r="A205" s="111"/>
      <c r="B205" s="111"/>
      <c r="C205" s="111"/>
      <c r="D205" s="111"/>
    </row>
    <row r="206" spans="1:4" x14ac:dyDescent="0.2">
      <c r="A206" s="111"/>
      <c r="B206" s="111"/>
      <c r="C206" s="111"/>
      <c r="D206" s="111"/>
    </row>
    <row r="207" spans="1:4" x14ac:dyDescent="0.2">
      <c r="A207" s="111"/>
      <c r="B207" s="111"/>
      <c r="C207" s="111"/>
      <c r="D207" s="111"/>
    </row>
    <row r="208" spans="1:4" x14ac:dyDescent="0.2">
      <c r="A208" s="111"/>
      <c r="B208" s="111"/>
      <c r="C208" s="111"/>
      <c r="D208" s="111"/>
    </row>
    <row r="209" spans="1:4" x14ac:dyDescent="0.2">
      <c r="A209" s="111"/>
      <c r="B209" s="111"/>
      <c r="C209" s="111"/>
      <c r="D209" s="111"/>
    </row>
    <row r="210" spans="1:4" x14ac:dyDescent="0.2">
      <c r="A210" s="111"/>
      <c r="B210" s="111"/>
      <c r="C210" s="111"/>
      <c r="D210" s="111"/>
    </row>
    <row r="211" spans="1:4" x14ac:dyDescent="0.2">
      <c r="A211" s="111"/>
      <c r="B211" s="111"/>
      <c r="C211" s="111"/>
      <c r="D211" s="111"/>
    </row>
    <row r="212" spans="1:4" x14ac:dyDescent="0.2">
      <c r="A212" s="111"/>
      <c r="B212" s="111"/>
      <c r="C212" s="111"/>
      <c r="D212" s="111"/>
    </row>
    <row r="213" spans="1:4" x14ac:dyDescent="0.2">
      <c r="A213" s="111"/>
      <c r="B213" s="111"/>
      <c r="C213" s="111"/>
      <c r="D213" s="111"/>
    </row>
    <row r="214" spans="1:4" x14ac:dyDescent="0.2">
      <c r="A214" s="111"/>
      <c r="B214" s="111"/>
      <c r="C214" s="111"/>
      <c r="D214" s="111"/>
    </row>
    <row r="215" spans="1:4" x14ac:dyDescent="0.2">
      <c r="A215" s="111"/>
      <c r="B215" s="111"/>
      <c r="C215" s="111"/>
      <c r="D215" s="111"/>
    </row>
    <row r="216" spans="1:4" x14ac:dyDescent="0.2">
      <c r="A216" s="111"/>
      <c r="B216" s="111"/>
      <c r="C216" s="111"/>
      <c r="D216" s="111"/>
    </row>
    <row r="217" spans="1:4" x14ac:dyDescent="0.2">
      <c r="A217" s="111"/>
      <c r="B217" s="111"/>
      <c r="C217" s="111"/>
      <c r="D217" s="111"/>
    </row>
    <row r="218" spans="1:4" x14ac:dyDescent="0.2">
      <c r="A218" s="111"/>
      <c r="B218" s="111"/>
      <c r="C218" s="111"/>
      <c r="D218" s="111"/>
    </row>
    <row r="219" spans="1:4" x14ac:dyDescent="0.2">
      <c r="A219" s="111"/>
      <c r="B219" s="111"/>
      <c r="C219" s="111"/>
      <c r="D219" s="111"/>
    </row>
    <row r="220" spans="1:4" x14ac:dyDescent="0.2">
      <c r="A220" s="111"/>
      <c r="B220" s="111"/>
      <c r="C220" s="111"/>
      <c r="D220" s="111"/>
    </row>
    <row r="221" spans="1:4" x14ac:dyDescent="0.2">
      <c r="A221" s="111"/>
      <c r="B221" s="111"/>
      <c r="C221" s="111"/>
      <c r="D221" s="111"/>
    </row>
    <row r="222" spans="1:4" x14ac:dyDescent="0.2">
      <c r="A222" s="111"/>
      <c r="B222" s="111"/>
      <c r="C222" s="111"/>
      <c r="D222" s="111"/>
    </row>
    <row r="223" spans="1:4" x14ac:dyDescent="0.2">
      <c r="A223" s="111"/>
      <c r="B223" s="111"/>
      <c r="C223" s="111"/>
      <c r="D223" s="111"/>
    </row>
    <row r="224" spans="1:4" x14ac:dyDescent="0.2">
      <c r="A224" s="111"/>
      <c r="B224" s="111"/>
      <c r="C224" s="111"/>
      <c r="D224" s="111"/>
    </row>
    <row r="225" spans="1:4" x14ac:dyDescent="0.2">
      <c r="A225" s="111"/>
      <c r="B225" s="111"/>
      <c r="C225" s="111"/>
      <c r="D225" s="111"/>
    </row>
    <row r="226" spans="1:4" x14ac:dyDescent="0.2">
      <c r="A226" s="111"/>
      <c r="B226" s="111"/>
      <c r="C226" s="111"/>
      <c r="D226" s="111"/>
    </row>
    <row r="227" spans="1:4" x14ac:dyDescent="0.2">
      <c r="A227" s="111"/>
      <c r="B227" s="111"/>
      <c r="C227" s="111"/>
      <c r="D227" s="111"/>
    </row>
    <row r="228" spans="1:4" x14ac:dyDescent="0.2">
      <c r="A228" s="111"/>
      <c r="B228" s="111"/>
      <c r="C228" s="111"/>
      <c r="D228" s="111"/>
    </row>
    <row r="229" spans="1:4" x14ac:dyDescent="0.2">
      <c r="A229" s="111"/>
      <c r="B229" s="111"/>
      <c r="C229" s="111"/>
      <c r="D229" s="111"/>
    </row>
    <row r="230" spans="1:4" x14ac:dyDescent="0.2">
      <c r="A230" s="111"/>
      <c r="B230" s="111"/>
      <c r="C230" s="111"/>
      <c r="D230" s="111"/>
    </row>
    <row r="231" spans="1:4" x14ac:dyDescent="0.2">
      <c r="A231" s="111"/>
      <c r="B231" s="111"/>
      <c r="C231" s="111"/>
      <c r="D231" s="111"/>
    </row>
    <row r="232" spans="1:4" x14ac:dyDescent="0.2">
      <c r="A232" s="111"/>
      <c r="B232" s="111"/>
      <c r="C232" s="111"/>
      <c r="D232" s="111"/>
    </row>
    <row r="233" spans="1:4" x14ac:dyDescent="0.2">
      <c r="A233" s="111"/>
      <c r="B233" s="111"/>
      <c r="C233" s="111"/>
      <c r="D233" s="111"/>
    </row>
    <row r="234" spans="1:4" x14ac:dyDescent="0.2">
      <c r="A234" s="111"/>
      <c r="B234" s="111"/>
      <c r="C234" s="111"/>
      <c r="D234" s="111"/>
    </row>
    <row r="235" spans="1:4" x14ac:dyDescent="0.2">
      <c r="A235" s="111"/>
      <c r="B235" s="111"/>
      <c r="C235" s="111"/>
      <c r="D235" s="111"/>
    </row>
    <row r="236" spans="1:4" x14ac:dyDescent="0.2">
      <c r="A236" s="111"/>
      <c r="B236" s="111"/>
      <c r="C236" s="111"/>
      <c r="D236" s="111"/>
    </row>
    <row r="237" spans="1:4" x14ac:dyDescent="0.2">
      <c r="A237" s="111"/>
      <c r="B237" s="111"/>
      <c r="C237" s="111"/>
      <c r="D237" s="111"/>
    </row>
    <row r="238" spans="1:4" x14ac:dyDescent="0.2">
      <c r="A238" s="111"/>
      <c r="B238" s="111"/>
      <c r="C238" s="111"/>
      <c r="D238" s="111"/>
    </row>
    <row r="239" spans="1:4" x14ac:dyDescent="0.2">
      <c r="A239" s="111"/>
      <c r="B239" s="111"/>
      <c r="C239" s="111"/>
      <c r="D239" s="111"/>
    </row>
    <row r="240" spans="1:4" x14ac:dyDescent="0.2">
      <c r="A240" s="111"/>
      <c r="B240" s="111"/>
      <c r="C240" s="111"/>
      <c r="D240" s="111"/>
    </row>
    <row r="241" spans="1:4" x14ac:dyDescent="0.2">
      <c r="A241" s="111"/>
      <c r="B241" s="111"/>
      <c r="C241" s="111"/>
      <c r="D241" s="111"/>
    </row>
    <row r="242" spans="1:4" x14ac:dyDescent="0.2">
      <c r="A242" s="111"/>
      <c r="B242" s="111"/>
      <c r="C242" s="111"/>
      <c r="D242" s="111"/>
    </row>
    <row r="243" spans="1:4" x14ac:dyDescent="0.2">
      <c r="A243" s="111"/>
      <c r="B243" s="111"/>
      <c r="C243" s="111"/>
      <c r="D243" s="111"/>
    </row>
    <row r="244" spans="1:4" x14ac:dyDescent="0.2">
      <c r="A244" s="111"/>
      <c r="B244" s="111"/>
      <c r="C244" s="111"/>
      <c r="D244" s="111"/>
    </row>
    <row r="245" spans="1:4" x14ac:dyDescent="0.2">
      <c r="A245" s="111"/>
      <c r="B245" s="111"/>
      <c r="C245" s="111"/>
      <c r="D245" s="111"/>
    </row>
    <row r="246" spans="1:4" x14ac:dyDescent="0.2">
      <c r="A246" s="111"/>
      <c r="B246" s="111"/>
      <c r="C246" s="111"/>
      <c r="D246" s="111"/>
    </row>
    <row r="247" spans="1:4" x14ac:dyDescent="0.2">
      <c r="A247" s="111"/>
      <c r="B247" s="111"/>
      <c r="C247" s="111"/>
      <c r="D247" s="111"/>
    </row>
    <row r="248" spans="1:4" x14ac:dyDescent="0.2">
      <c r="A248" s="111"/>
      <c r="B248" s="111"/>
      <c r="C248" s="111"/>
      <c r="D248" s="111"/>
    </row>
    <row r="249" spans="1:4" x14ac:dyDescent="0.2">
      <c r="A249" s="111"/>
      <c r="B249" s="111"/>
      <c r="C249" s="111"/>
      <c r="D249" s="111"/>
    </row>
    <row r="250" spans="1:4" x14ac:dyDescent="0.2">
      <c r="A250" s="111"/>
      <c r="B250" s="111"/>
      <c r="C250" s="111"/>
      <c r="D250" s="111"/>
    </row>
    <row r="251" spans="1:4" x14ac:dyDescent="0.2">
      <c r="A251" s="111"/>
      <c r="B251" s="111"/>
      <c r="C251" s="111"/>
      <c r="D251" s="111"/>
    </row>
    <row r="252" spans="1:4" x14ac:dyDescent="0.2">
      <c r="A252" s="111"/>
      <c r="B252" s="111"/>
      <c r="C252" s="111"/>
      <c r="D252" s="111"/>
    </row>
    <row r="253" spans="1:4" x14ac:dyDescent="0.2">
      <c r="A253" s="111"/>
      <c r="B253" s="111"/>
      <c r="C253" s="111"/>
      <c r="D253" s="111"/>
    </row>
    <row r="254" spans="1:4" x14ac:dyDescent="0.2">
      <c r="A254" s="111"/>
      <c r="B254" s="111"/>
      <c r="C254" s="111"/>
      <c r="D254" s="111"/>
    </row>
    <row r="255" spans="1:4" x14ac:dyDescent="0.2">
      <c r="A255" s="111"/>
      <c r="B255" s="111"/>
      <c r="C255" s="111"/>
      <c r="D255" s="111"/>
    </row>
    <row r="256" spans="1:4" x14ac:dyDescent="0.2">
      <c r="A256" s="111"/>
      <c r="B256" s="111"/>
      <c r="C256" s="111"/>
      <c r="D256" s="111"/>
    </row>
    <row r="257" spans="1:4" x14ac:dyDescent="0.2">
      <c r="A257" s="111"/>
      <c r="B257" s="111"/>
      <c r="C257" s="111"/>
      <c r="D257" s="111"/>
    </row>
    <row r="258" spans="1:4" x14ac:dyDescent="0.2">
      <c r="A258" s="111"/>
      <c r="B258" s="111"/>
      <c r="C258" s="111"/>
      <c r="D258" s="111"/>
    </row>
    <row r="259" spans="1:4" x14ac:dyDescent="0.2">
      <c r="A259" s="111"/>
      <c r="B259" s="111"/>
      <c r="C259" s="111"/>
      <c r="D259" s="111"/>
    </row>
    <row r="260" spans="1:4" x14ac:dyDescent="0.2">
      <c r="A260" s="111"/>
      <c r="B260" s="111"/>
      <c r="C260" s="111"/>
      <c r="D260" s="111"/>
    </row>
    <row r="261" spans="1:4" x14ac:dyDescent="0.2">
      <c r="A261" s="111"/>
      <c r="B261" s="111"/>
      <c r="C261" s="111"/>
      <c r="D261" s="111"/>
    </row>
    <row r="262" spans="1:4" x14ac:dyDescent="0.2">
      <c r="A262" s="111"/>
      <c r="B262" s="111"/>
      <c r="C262" s="111"/>
      <c r="D262" s="111"/>
    </row>
    <row r="263" spans="1:4" x14ac:dyDescent="0.2">
      <c r="A263" s="111"/>
      <c r="B263" s="111"/>
      <c r="C263" s="111"/>
      <c r="D263" s="111"/>
    </row>
    <row r="264" spans="1:4" x14ac:dyDescent="0.2">
      <c r="A264" s="111"/>
      <c r="B264" s="111"/>
      <c r="C264" s="111"/>
      <c r="D264" s="111"/>
    </row>
    <row r="265" spans="1:4" x14ac:dyDescent="0.2">
      <c r="A265" s="111"/>
      <c r="B265" s="111"/>
      <c r="C265" s="111"/>
      <c r="D265" s="111"/>
    </row>
    <row r="266" spans="1:4" x14ac:dyDescent="0.2">
      <c r="A266" s="111"/>
      <c r="B266" s="111"/>
      <c r="C266" s="111"/>
      <c r="D266" s="111"/>
    </row>
    <row r="267" spans="1:4" x14ac:dyDescent="0.2">
      <c r="A267" s="111"/>
      <c r="B267" s="111"/>
      <c r="C267" s="111"/>
      <c r="D267" s="111"/>
    </row>
    <row r="268" spans="1:4" x14ac:dyDescent="0.2">
      <c r="A268" s="111"/>
      <c r="B268" s="111"/>
      <c r="C268" s="111"/>
      <c r="D268" s="111"/>
    </row>
    <row r="269" spans="1:4" x14ac:dyDescent="0.2">
      <c r="A269" s="111"/>
      <c r="B269" s="111"/>
      <c r="C269" s="111"/>
      <c r="D269" s="111"/>
    </row>
    <row r="270" spans="1:4" x14ac:dyDescent="0.2">
      <c r="A270" s="111"/>
      <c r="B270" s="111"/>
      <c r="C270" s="111"/>
      <c r="D270" s="111"/>
    </row>
    <row r="271" spans="1:4" x14ac:dyDescent="0.2">
      <c r="A271" s="111"/>
      <c r="B271" s="111"/>
      <c r="C271" s="111"/>
      <c r="D271" s="111"/>
    </row>
    <row r="272" spans="1:4" x14ac:dyDescent="0.2">
      <c r="A272" s="111"/>
      <c r="B272" s="111"/>
      <c r="C272" s="111"/>
      <c r="D272" s="111"/>
    </row>
    <row r="273" spans="1:4" x14ac:dyDescent="0.2">
      <c r="A273" s="111"/>
      <c r="B273" s="111"/>
      <c r="C273" s="111"/>
      <c r="D273" s="111"/>
    </row>
    <row r="274" spans="1:4" x14ac:dyDescent="0.2">
      <c r="A274" s="111"/>
      <c r="B274" s="111"/>
      <c r="C274" s="111"/>
      <c r="D274" s="111"/>
    </row>
    <row r="275" spans="1:4" x14ac:dyDescent="0.2">
      <c r="A275" s="111"/>
      <c r="B275" s="111"/>
      <c r="C275" s="111"/>
      <c r="D275" s="111"/>
    </row>
    <row r="276" spans="1:4" x14ac:dyDescent="0.2">
      <c r="A276" s="111"/>
      <c r="B276" s="111"/>
      <c r="C276" s="111"/>
      <c r="D276" s="111"/>
    </row>
    <row r="277" spans="1:4" x14ac:dyDescent="0.2">
      <c r="A277" s="111"/>
      <c r="B277" s="111"/>
      <c r="C277" s="111"/>
      <c r="D277" s="111"/>
    </row>
    <row r="278" spans="1:4" x14ac:dyDescent="0.2">
      <c r="A278" s="111"/>
      <c r="B278" s="111"/>
      <c r="C278" s="111"/>
      <c r="D278" s="111"/>
    </row>
    <row r="279" spans="1:4" x14ac:dyDescent="0.2">
      <c r="A279" s="111"/>
      <c r="B279" s="111"/>
      <c r="C279" s="111"/>
      <c r="D279" s="111"/>
    </row>
    <row r="280" spans="1:4" x14ac:dyDescent="0.2">
      <c r="A280" s="111"/>
      <c r="B280" s="111"/>
      <c r="C280" s="111"/>
      <c r="D280" s="111"/>
    </row>
    <row r="281" spans="1:4" x14ac:dyDescent="0.2">
      <c r="A281" s="111"/>
      <c r="B281" s="111"/>
      <c r="C281" s="111"/>
      <c r="D281" s="111"/>
    </row>
    <row r="282" spans="1:4" x14ac:dyDescent="0.2">
      <c r="A282" s="111"/>
      <c r="B282" s="111"/>
      <c r="C282" s="111"/>
      <c r="D282" s="111"/>
    </row>
    <row r="283" spans="1:4" x14ac:dyDescent="0.2">
      <c r="A283" s="111"/>
      <c r="B283" s="111"/>
      <c r="C283" s="111"/>
      <c r="D283" s="111"/>
    </row>
    <row r="284" spans="1:4" x14ac:dyDescent="0.2">
      <c r="A284" s="111"/>
      <c r="B284" s="111"/>
      <c r="C284" s="111"/>
      <c r="D284" s="111"/>
    </row>
    <row r="285" spans="1:4" x14ac:dyDescent="0.2">
      <c r="A285" s="111"/>
      <c r="B285" s="111"/>
      <c r="C285" s="111"/>
      <c r="D285" s="111"/>
    </row>
    <row r="286" spans="1:4" x14ac:dyDescent="0.2">
      <c r="A286" s="111"/>
      <c r="B286" s="111"/>
      <c r="C286" s="111"/>
      <c r="D286" s="111"/>
    </row>
    <row r="287" spans="1:4" x14ac:dyDescent="0.2">
      <c r="A287" s="111"/>
      <c r="B287" s="111"/>
      <c r="C287" s="111"/>
      <c r="D287" s="111"/>
    </row>
    <row r="288" spans="1:4" x14ac:dyDescent="0.2">
      <c r="A288" s="111"/>
      <c r="B288" s="111"/>
      <c r="C288" s="111"/>
      <c r="D288" s="111"/>
    </row>
    <row r="289" spans="1:4" x14ac:dyDescent="0.2">
      <c r="A289" s="111"/>
      <c r="B289" s="111"/>
      <c r="C289" s="111"/>
      <c r="D289" s="111"/>
    </row>
    <row r="290" spans="1:4" x14ac:dyDescent="0.2">
      <c r="A290" s="111"/>
      <c r="B290" s="111"/>
      <c r="C290" s="111"/>
      <c r="D290" s="111"/>
    </row>
    <row r="291" spans="1:4" x14ac:dyDescent="0.2">
      <c r="A291" s="111"/>
      <c r="B291" s="111"/>
      <c r="C291" s="111"/>
      <c r="D291" s="111"/>
    </row>
    <row r="292" spans="1:4" x14ac:dyDescent="0.2">
      <c r="A292" s="111"/>
      <c r="B292" s="111"/>
      <c r="C292" s="111"/>
      <c r="D292" s="111"/>
    </row>
    <row r="293" spans="1:4" x14ac:dyDescent="0.2">
      <c r="A293" s="111"/>
      <c r="B293" s="111"/>
      <c r="C293" s="111"/>
      <c r="D293" s="111"/>
    </row>
    <row r="294" spans="1:4" x14ac:dyDescent="0.2">
      <c r="A294" s="111"/>
      <c r="B294" s="111"/>
      <c r="C294" s="111"/>
      <c r="D294" s="111"/>
    </row>
    <row r="295" spans="1:4" x14ac:dyDescent="0.2">
      <c r="A295" s="111"/>
      <c r="B295" s="111"/>
      <c r="C295" s="111"/>
      <c r="D295" s="111"/>
    </row>
    <row r="296" spans="1:4" x14ac:dyDescent="0.2">
      <c r="A296" s="111"/>
      <c r="B296" s="111"/>
      <c r="C296" s="111"/>
      <c r="D296" s="111"/>
    </row>
    <row r="297" spans="1:4" x14ac:dyDescent="0.2">
      <c r="A297" s="111"/>
      <c r="B297" s="111"/>
      <c r="C297" s="111"/>
      <c r="D297" s="111"/>
    </row>
    <row r="298" spans="1:4" x14ac:dyDescent="0.2">
      <c r="A298" s="111"/>
      <c r="B298" s="111"/>
      <c r="C298" s="111"/>
      <c r="D298" s="111"/>
    </row>
  </sheetData>
  <sheetProtection algorithmName="SHA-512" hashValue="l2yObD4PvGRrUvqIb6s0mEipkFh2A4p1fL36seI53+fMOp0CSHQj+RtQqleLs25JyiZLrUjUMpWofmTGT1Phmw==" saltValue="/JzvneXiDMMz1RjTrpkHaA==" spinCount="100000" sheet="1" selectLockedCells="1"/>
  <mergeCells count="10">
    <mergeCell ref="A106:B106"/>
    <mergeCell ref="A107:B107"/>
    <mergeCell ref="A108:B108"/>
    <mergeCell ref="A109:B109"/>
    <mergeCell ref="A110:B110"/>
    <mergeCell ref="A40:D40"/>
    <mergeCell ref="A102:B102"/>
    <mergeCell ref="A103:B103"/>
    <mergeCell ref="A104:B104"/>
    <mergeCell ref="A105:B105"/>
  </mergeCells>
  <dataValidations count="1">
    <dataValidation type="list" allowBlank="1" showInputMessage="1" showErrorMessage="1" sqref="C2:C36">
      <formula1>$U$2:$U$3</formula1>
    </dataValidation>
  </dataValidations>
  <pageMargins left="0.70866141732283472" right="0.70866141732283472" top="0.74803149606299213" bottom="0.74803149606299213" header="0.31496062992125984" footer="0.31496062992125984"/>
  <pageSetup paperSize="9" scale="64" fitToHeight="500" orientation="landscape"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Berekening subsidie</vt:lpstr>
      <vt:lpstr>'Berekening subsidie'!Afdrukbereik</vt:lpstr>
    </vt:vector>
  </TitlesOfParts>
  <Company>Gemeente Maastricht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AVerhoeven</dc:creator>
  <cp:lastModifiedBy>Mohammed, Kazjin</cp:lastModifiedBy>
  <cp:lastPrinted>2017-10-10T14:58:49Z</cp:lastPrinted>
  <dcterms:created xsi:type="dcterms:W3CDTF">2017-09-06T08:12:05Z</dcterms:created>
  <dcterms:modified xsi:type="dcterms:W3CDTF">2024-11-12T16:18:17Z</dcterms:modified>
</cp:coreProperties>
</file>